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6"/>
  </bookViews>
  <sheets>
    <sheet name="Zał. Nr 1" sheetId="1" r:id="rId1"/>
    <sheet name="Zał. Nr 2" sheetId="2" r:id="rId2"/>
    <sheet name="Zał.Nr 4" sheetId="3" r:id="rId3"/>
    <sheet name="Zał. Nr 3" sheetId="4" r:id="rId4"/>
    <sheet name="Zał. Nr 6" sheetId="5" r:id="rId5"/>
    <sheet name="Zał. Nr 7" sheetId="6" r:id="rId6"/>
    <sheet name="Zał. Nr8" sheetId="7" r:id="rId7"/>
  </sheets>
  <externalReferences>
    <externalReference r:id="rId10"/>
  </externalReferences>
  <definedNames>
    <definedName name="A" localSheetId="4">#REF!</definedName>
    <definedName name="A" localSheetId="5">#REF!</definedName>
    <definedName name="A" localSheetId="6">#REF!</definedName>
    <definedName name="A">#REF!</definedName>
    <definedName name="ABC" localSheetId="4">#REF!</definedName>
    <definedName name="ABC" localSheetId="5">#REF!</definedName>
    <definedName name="ABC" localSheetId="6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<sst xmlns="http://schemas.openxmlformats.org/spreadsheetml/2006/main" count="352" uniqueCount="237">
  <si>
    <t>Ograniczenie emisji gazów wywołujących efekt cieplarniany i pyłów poprzez termomodernizację obiektów użyteczności publicznej w Gminie Sadkowice (budynek Urzędu Gminy)</t>
  </si>
  <si>
    <t>Jednostka organizacyjna realizująca program lub koordynująca wykonanie</t>
  </si>
  <si>
    <t xml:space="preserve">                Rady Gminy Sadkowice</t>
  </si>
  <si>
    <t>Zadania inwestycyjne w 2008 r.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</si>
  <si>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</si>
  <si>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</si>
  <si>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</si>
  <si>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</si>
  <si>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</si>
  <si>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</si>
  <si>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</si>
  <si>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</si>
  <si>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2008 (7+8+9+10)</t>
  </si>
  <si>
    <t>z tego źródła finansowania</t>
  </si>
  <si>
    <t>dochody własne jst</t>
  </si>
  <si>
    <r>
      <t xml:space="preserve">kredyty
i pożyczki             </t>
    </r>
    <r>
      <rPr>
        <b/>
        <sz val="6"/>
        <rFont val="Arial CE"/>
        <family val="0"/>
      </rPr>
      <t>( w tym na prefinansowanie)</t>
    </r>
  </si>
  <si>
    <t>środki pochodzące
z innych  źródeł*</t>
  </si>
  <si>
    <t>środki wymienione
w art. 5 ust. 1 pkt 2 i 3 u.f.p.</t>
  </si>
  <si>
    <t>010</t>
  </si>
  <si>
    <t>01010</t>
  </si>
  <si>
    <t>A.      
B.
C.
…</t>
  </si>
  <si>
    <t>01095</t>
  </si>
  <si>
    <t xml:space="preserve">Przebudowa zbiornika retencyjnego w Sadkowicach                                       </t>
  </si>
  <si>
    <t>Urząd Gminy Sadkowice</t>
  </si>
  <si>
    <t>Zakup zbiornika dla Zaborza</t>
  </si>
  <si>
    <t>Dofinansowanie zakupu samochodu bojowego dla OSP Olszowa Wola</t>
  </si>
  <si>
    <t xml:space="preserve">Oczyszczalnie ścieków w:                                                   SP Sadkowice 60 000                                                        SP Lubania 60 000      </t>
  </si>
  <si>
    <t>Budowa ogrodzenia frontowego i utwardzenie terenu przy Gimnazjum w Sadkowicach</t>
  </si>
  <si>
    <t>Urzad Gminy Sadkowice</t>
  </si>
  <si>
    <t>Odwodnienie terenu przy Gimnazjum w Sadkowicach</t>
  </si>
  <si>
    <t xml:space="preserve">Urząd Gminy Sadkowice           </t>
  </si>
  <si>
    <t>Zakup kserokopiarki do Gimazjum w Sadkowicach</t>
  </si>
  <si>
    <t>Zespół Szkół w Sadkowicach</t>
  </si>
  <si>
    <t>Budowa przystanków dla dzieci dowożonych do szkół</t>
  </si>
  <si>
    <t>Zakup samochodu do wożenia dzieci niepełnosprawnych</t>
  </si>
  <si>
    <t>Zakup komputera przenośnego na potrzeby GOPS</t>
  </si>
  <si>
    <t>GOPS</t>
  </si>
  <si>
    <t>Budowa świetlicy środowiskowej w miejscowości Bujały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</si>
  <si>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</si>
  <si>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</si>
  <si>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</si>
  <si>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</si>
  <si>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Przewodniczący Rady Gminy</t>
  </si>
  <si>
    <t xml:space="preserve">C. Inne źródła </t>
  </si>
  <si>
    <t>Jan Idzikowski</t>
  </si>
  <si>
    <t>Limity wydatków na wieloletnie programy inwestycyjne w latach 2008 - 2010</t>
  </si>
  <si>
    <t>Nazwa zadania inwestycyjnego
i okres realizacji
(w latach)</t>
  </si>
  <si>
    <t>rok budżetowy 2008 (8+9+10+11)</t>
  </si>
  <si>
    <t>2009 r.</t>
  </si>
  <si>
    <t>2010 r.</t>
  </si>
  <si>
    <t>środki pochodzące
 z innych  źródeł*</t>
  </si>
  <si>
    <t>1.</t>
  </si>
  <si>
    <t>6050</t>
  </si>
  <si>
    <t>Budowa ujęcia wody oraz sieci wodociągowej na terenie gminy w miejscowościach niezwodociągowanych</t>
  </si>
  <si>
    <t xml:space="preserve"> Urząd Gminy Sadkowice</t>
  </si>
  <si>
    <t>3.</t>
  </si>
  <si>
    <t>600</t>
  </si>
  <si>
    <t>60016</t>
  </si>
  <si>
    <t>Budowa chodnika w miejscowości Bujały</t>
  </si>
  <si>
    <t>4.</t>
  </si>
  <si>
    <t>750</t>
  </si>
  <si>
    <t>75023</t>
  </si>
  <si>
    <t>5.</t>
  </si>
  <si>
    <t>801</t>
  </si>
  <si>
    <t>80101</t>
  </si>
  <si>
    <t>6.</t>
  </si>
  <si>
    <t>80110</t>
  </si>
  <si>
    <t>Budowa kompleksu sportowego przy Gimnazjum w Sadkowicach</t>
  </si>
  <si>
    <t>7.</t>
  </si>
  <si>
    <t>852</t>
  </si>
  <si>
    <t>85219</t>
  </si>
  <si>
    <t>8.</t>
  </si>
  <si>
    <t>921</t>
  </si>
  <si>
    <t>92195</t>
  </si>
  <si>
    <t>* Wybrać odpowiednie oznaczenie źródła finansowania:</t>
  </si>
  <si>
    <r>
      <t xml:space="preserve">kredyty
i pożyczki     </t>
    </r>
    <r>
      <rPr>
        <b/>
        <sz val="6"/>
        <rFont val="Arial CE"/>
        <family val="0"/>
      </rPr>
      <t>(w tym na prefinansowanie)</t>
    </r>
  </si>
  <si>
    <t xml:space="preserve"> </t>
  </si>
  <si>
    <t>w tym:</t>
  </si>
  <si>
    <t>z tego:</t>
  </si>
  <si>
    <t>obligacje</t>
  </si>
  <si>
    <t>1.1</t>
  </si>
  <si>
    <t>1.2</t>
  </si>
  <si>
    <t>1.3</t>
  </si>
  <si>
    <t>Rady Gminy Sadkowice</t>
  </si>
  <si>
    <t>PRZYCHODY I ROZCHODY BUDŻETU W 2008 ROKU</t>
  </si>
  <si>
    <t>w złotych</t>
  </si>
  <si>
    <t>Treść</t>
  </si>
  <si>
    <t>Klasyfikacja
§</t>
  </si>
  <si>
    <t>Kwota
2008 r.</t>
  </si>
  <si>
    <t>Przychody ogółem:</t>
  </si>
  <si>
    <t>Kredyty</t>
  </si>
  <si>
    <t>§ 952</t>
  </si>
  <si>
    <t>2.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</si>
  <si>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</si>
  <si>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</si>
  <si>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</si>
  <si>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</si>
  <si>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</si>
  <si>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</si>
  <si>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</si>
  <si>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</si>
  <si>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</si>
  <si>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</si>
  <si>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</si>
  <si>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</si>
  <si>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</si>
  <si>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</si>
  <si>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</si>
  <si>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</si>
  <si>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</si>
  <si>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</si>
  <si>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</si>
  <si>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</si>
  <si>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</si>
  <si>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</si>
  <si>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</si>
  <si>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</si>
  <si>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</si>
  <si>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</si>
  <si>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</si>
  <si>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</t>
  </si>
  <si>
    <t xml:space="preserve">           Jan  Idzikowski</t>
  </si>
  <si>
    <t>Modernizacja oświetlenia ulicznego na terenie Gminy w miejscowościach: Bujały, Lubania, Kłopoczyn, Skarbkowa, Celinów, Nowe Szwejki, Bujały Kolonia, Rokitnica Kąty, Paprotnia, Olszowa Wola, Władysławów, Przyłuski, Zabłocie, Żelazna, Turobowice, Gacpary, Rzymiec, Lewin, Rutka, Nowy Kaleń.</t>
  </si>
  <si>
    <t>Prognoza kwoty długu i spłat na rok 2008 i lata następne</t>
  </si>
  <si>
    <t>Wyszczególnienie</t>
  </si>
  <si>
    <t>Kwota długu na dzień 31.12.2007</t>
  </si>
  <si>
    <t>Prognoza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</si>
  <si>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</si>
  <si>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</si>
  <si>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</si>
  <si>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</si>
  <si>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</si>
  <si>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</si>
  <si>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</si>
  <si>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</si>
  <si>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</si>
  <si>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</si>
  <si>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</si>
  <si>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</si>
  <si>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</si>
  <si>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</si>
  <si>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</si>
  <si>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</si>
  <si>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</si>
  <si>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</si>
  <si>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</si>
  <si>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</si>
  <si>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</si>
  <si>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</si>
  <si>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</si>
  <si>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</si>
  <si>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</si>
  <si>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</si>
  <si>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</si>
  <si>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</si>
  <si>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</si>
  <si>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</si>
  <si>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</si>
  <si>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</si>
  <si>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</si>
  <si>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</si>
  <si>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</si>
  <si>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</si>
  <si>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</si>
  <si>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t>6.2</t>
  </si>
  <si>
    <t>6.3</t>
  </si>
  <si>
    <t>6.4</t>
  </si>
  <si>
    <r>
      <t xml:space="preserve">Zobowiązania wg tytułów dłużnych: </t>
    </r>
    <r>
      <rPr>
        <sz val="10"/>
        <rFont val="Arial"/>
        <family val="2"/>
      </rPr>
      <t>(1.1+1.2+1.3)</t>
    </r>
  </si>
  <si>
    <r>
      <t xml:space="preserve">długu </t>
    </r>
    <r>
      <rPr>
        <sz val="10"/>
        <rFont val="Arial"/>
        <family val="2"/>
      </rPr>
      <t xml:space="preserve">(art. 170 ust. 1)         (1-2.1-2.2):3 (w %) </t>
    </r>
  </si>
  <si>
    <r>
      <t xml:space="preserve">długu po uwzględnieniu wyłączeń </t>
    </r>
    <r>
      <rPr>
        <sz val="10"/>
        <rFont val="Arial"/>
        <family val="2"/>
      </rPr>
      <t>(art. 170 ust. 3) (1.1+1.2-2.1):3 (w %)</t>
    </r>
  </si>
  <si>
    <r>
      <t xml:space="preserve">spłaty zadłużenia </t>
    </r>
    <r>
      <rPr>
        <sz val="10"/>
        <rFont val="Arial"/>
        <family val="2"/>
      </rPr>
      <t>(art. 169 ust. 1)        (2:3)  (w %)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</si>
  <si>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 (w %)</t>
    </r>
  </si>
  <si>
    <t>C. 46 400</t>
  </si>
  <si>
    <t>Modernizacja budynku Urzędu Gminy</t>
  </si>
  <si>
    <t>Budowa boiska sportowego przy Gimnazjum w Lubani</t>
  </si>
  <si>
    <t>(dotacja z Wojewódzkiego Funduszu Ochrony Środowiska)</t>
  </si>
  <si>
    <t>Modernizacja budynku Urzędu Gminy w Sadkowicach</t>
  </si>
  <si>
    <t>9.</t>
  </si>
  <si>
    <t>Budowa elementów oświetlenia obiektów zabytkowych</t>
  </si>
  <si>
    <t xml:space="preserve">Przebudowa dróg w tym:                                               Skarbkowa - 584 000, Lipna - 142 100,                   Rudka - 83 260, Nowy Trębaczew - 67 340, Sadkowice - 154 600, Trębaczew - 156 000,                              Turobowice - 38 000,                                                     Budowa chodnika w miejscowości Bujały -                            10 000.                                                   </t>
  </si>
  <si>
    <t>Załącznik Nr 8</t>
  </si>
  <si>
    <t xml:space="preserve">Budowa kompleksu sportowego przy Gimnazjum w Sadkowicach; projekt </t>
  </si>
  <si>
    <t>Ograniczenie emisji gazów wywołujących efekt cieplarniany i pyłów poprzez termomodernizację obiektów użyteczności publicznej w Gminie Sadkowice (budynek GOPS)</t>
  </si>
  <si>
    <t>Ograniczenie emisji gazów wywołujących efekt cieplarniany i pyłów poprzez termomodernizację obiektów użyteczności publicznej w Gminie Sadkowice (budynki szkół podstawowych w: Sadkowicach, Kłopoczynie, Trębaczewie)</t>
  </si>
  <si>
    <t xml:space="preserve">Budowa ujęcia wody oraz sieci wodociągowej na terenie gminy w miejscowościach niezwodociągowanych; dokumentacja 160 000             lokalizacja ujęcia wody i odwiert 70 000                           </t>
  </si>
  <si>
    <t xml:space="preserve">                Załącznik Nr 3</t>
  </si>
  <si>
    <t xml:space="preserve">                z dnia 28 maja 2008 r.</t>
  </si>
  <si>
    <t>Załącznik Nr 6</t>
  </si>
  <si>
    <t>z dnia 28 maja 2008 r.</t>
  </si>
  <si>
    <t>Ograniczenie emisji gazów wywołujących efekt cieplarniany i pyłów poprzez termomodernizację obiektów użyteczności publicznej w Gminie Sadkowice (budynek obok szkoły w Sadkowicach)</t>
  </si>
  <si>
    <t xml:space="preserve">                do uchwały Nr XVIII/128/08</t>
  </si>
  <si>
    <r>
      <t>Załącznik Nr 4</t>
    </r>
    <r>
      <rPr>
        <sz val="10"/>
        <rFont val="Arial CE"/>
        <family val="0"/>
      </rPr>
      <t xml:space="preserve">                                                                            do Uchwały Nr XVIII/128/08                                    Rady Gminy Sadkowice                            z dnia 28 maja 2008 r.</t>
    </r>
  </si>
  <si>
    <t>do uchwały Nr XVIII/128/08</t>
  </si>
  <si>
    <r>
      <t xml:space="preserve"> </t>
    </r>
    <r>
      <rPr>
        <b/>
        <sz val="10"/>
        <rFont val="Arial CE"/>
        <family val="0"/>
      </rPr>
      <t xml:space="preserve">    Załącznik Nr 7</t>
    </r>
  </si>
  <si>
    <t xml:space="preserve">     Rady Gminy Sadkowice</t>
  </si>
  <si>
    <t xml:space="preserve">     z dnia 28 maja 2008 r.</t>
  </si>
  <si>
    <t>Dotacje celowe w 2008 r.</t>
  </si>
  <si>
    <t xml:space="preserve">na zadania  realizowane na podstawie zawartych porozumień pomiędzy   jednostkami samorządu terytorialnego </t>
  </si>
  <si>
    <t>Rozdział</t>
  </si>
  <si>
    <t>§</t>
  </si>
  <si>
    <t>Nazwa jednostki
 otrzymującej dotację</t>
  </si>
  <si>
    <t>Zakres</t>
  </si>
  <si>
    <t>Ogółem kwota dotacji</t>
  </si>
  <si>
    <t>Urząd Gminy i Miasta                                                                                                                                                                                       w Mogielnicy</t>
  </si>
  <si>
    <t>dofinansowanie kosztów utrzymania 2 dzieci z terenu gminy uczęszczających do Niepublicznego Przedszkola w Mogielnicy</t>
  </si>
  <si>
    <t>Urząd Gminy i Miasta w Nowym Mieście n/Pilicą</t>
  </si>
  <si>
    <t>dofinansowanie kosztów utrzymania 2 dzieci z terenu gminy uczęszczających do Niepublicznego w Nowym Mieście n/Pilicą (5 miesięcy)</t>
  </si>
  <si>
    <t>Starostwo Powiatowe w Rawie Mazowieckiej</t>
  </si>
  <si>
    <t>dofinansowanie działalności Klubu Pracy</t>
  </si>
  <si>
    <t xml:space="preserve">               Przewodniczący Rady Gminy</t>
  </si>
  <si>
    <t xml:space="preserve">                           Jan  Idzikowski</t>
  </si>
  <si>
    <t xml:space="preserve">     do uchwały nr XVIII/128/08</t>
  </si>
  <si>
    <t>Załącznik Nr 1</t>
  </si>
  <si>
    <t>Zmniejszenie wydatków  budżetowych gminy na  2008 r.</t>
  </si>
  <si>
    <t>w  złotych</t>
  </si>
  <si>
    <t>Nazwa</t>
  </si>
  <si>
    <t>Zmniejszenie planu
na 2008 r.
(6+12)</t>
  </si>
  <si>
    <t>Wydatki bieżące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</si>
  <si>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</si>
  <si>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</si>
  <si>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</si>
  <si>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</si>
  <si>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</si>
  <si>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</si>
  <si>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Pozostałe wydatki bieżące</t>
  </si>
  <si>
    <t>OŚWIATA I WYCHOWANIE</t>
  </si>
  <si>
    <t>Szkoły podstawowe</t>
  </si>
  <si>
    <t>Gimnazja</t>
  </si>
  <si>
    <t>Ogółem wydatki</t>
  </si>
  <si>
    <t xml:space="preserve">                 </t>
  </si>
  <si>
    <t>Załącznik Nr 2</t>
  </si>
  <si>
    <t>Zwiększenie wydatków  budżetowych gminy na  2008 r.</t>
  </si>
  <si>
    <t>Zwiększenie planu
na 2008 r.
(6+12)</t>
  </si>
  <si>
    <t>ADMINISTRACJA PUBLICZNA</t>
  </si>
  <si>
    <t>Urzędy gmin                                             (miast i miast na prawach powiatu)</t>
  </si>
  <si>
    <t>Przedszkola</t>
  </si>
  <si>
    <t>Przewodniczący Rady Gmin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</si>
</sst>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00"/>
    <numFmt numFmtId="170" formatCode="0_ ;\-0\ "/>
    <numFmt numFmtId="171" formatCode="0.0"/>
  </numFmts>
  <fonts count="3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b/>
      <sz val="6"/>
      <name val="Arial CE"/>
      <family val="0"/>
    </font>
    <font>
      <sz val="9"/>
      <name val="Arial CE"/>
      <family val="2"/>
    </font>
    <font>
      <i/>
      <sz val="10"/>
      <name val="Arial CE"/>
      <family val="0"/>
    </font>
    <font>
      <sz val="6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4"/>
      <name val="Arial CE"/>
      <family val="2"/>
    </font>
    <font>
      <sz val="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3" fillId="0" borderId="0" xfId="54" applyAlignment="1">
      <alignment vertical="center"/>
      <protection/>
    </xf>
    <xf numFmtId="0" fontId="22" fillId="0" borderId="0" xfId="54" applyFont="1" applyAlignment="1">
      <alignment horizontal="center" vertical="center"/>
      <protection/>
    </xf>
    <xf numFmtId="0" fontId="13" fillId="0" borderId="0" xfId="54" applyFont="1" applyAlignment="1">
      <alignment vertical="center"/>
      <protection/>
    </xf>
    <xf numFmtId="0" fontId="21" fillId="0" borderId="10" xfId="54" applyFon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/>
      <protection/>
    </xf>
    <xf numFmtId="0" fontId="21" fillId="0" borderId="11" xfId="54" applyFont="1" applyBorder="1" applyAlignment="1">
      <alignment horizontal="center" vertical="center"/>
      <protection/>
    </xf>
    <xf numFmtId="49" fontId="24" fillId="0" borderId="11" xfId="54" applyNumberFormat="1" applyFont="1" applyBorder="1" applyAlignment="1">
      <alignment horizontal="center" vertical="center"/>
      <protection/>
    </xf>
    <xf numFmtId="0" fontId="21" fillId="0" borderId="11" xfId="54" applyFont="1" applyBorder="1" applyAlignment="1">
      <alignment horizontal="left" vertical="center" wrapText="1"/>
      <protection/>
    </xf>
    <xf numFmtId="1" fontId="21" fillId="0" borderId="11" xfId="54" applyNumberFormat="1" applyFont="1" applyBorder="1" applyAlignment="1">
      <alignment horizontal="center" vertical="center"/>
      <protection/>
    </xf>
    <xf numFmtId="1" fontId="21" fillId="0" borderId="10" xfId="54" applyNumberFormat="1" applyFont="1" applyBorder="1" applyAlignment="1">
      <alignment horizontal="center" vertical="center"/>
      <protection/>
    </xf>
    <xf numFmtId="0" fontId="26" fillId="0" borderId="10" xfId="54" applyFont="1" applyBorder="1" applyAlignment="1">
      <alignment horizontal="center" vertical="center" wrapText="1"/>
      <protection/>
    </xf>
    <xf numFmtId="3" fontId="21" fillId="0" borderId="11" xfId="54" applyNumberFormat="1" applyFont="1" applyBorder="1" applyAlignment="1">
      <alignment horizontal="center" vertical="center"/>
      <protection/>
    </xf>
    <xf numFmtId="0" fontId="21" fillId="0" borderId="11" xfId="54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13" xfId="54" applyFont="1" applyBorder="1" applyAlignment="1">
      <alignment horizontal="center" vertical="center" wrapText="1"/>
      <protection/>
    </xf>
    <xf numFmtId="0" fontId="24" fillId="0" borderId="12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left" vertical="center" wrapText="1"/>
      <protection/>
    </xf>
    <xf numFmtId="1" fontId="21" fillId="0" borderId="10" xfId="54" applyNumberFormat="1" applyFont="1" applyBorder="1" applyAlignment="1">
      <alignment horizontal="center" vertical="center" wrapText="1"/>
      <protection/>
    </xf>
    <xf numFmtId="3" fontId="21" fillId="0" borderId="10" xfId="54" applyNumberFormat="1" applyFont="1" applyBorder="1" applyAlignment="1">
      <alignment horizontal="center" vertical="center"/>
      <protection/>
    </xf>
    <xf numFmtId="0" fontId="24" fillId="0" borderId="10" xfId="54" applyFont="1" applyBorder="1" applyAlignment="1">
      <alignment horizontal="center" vertical="center"/>
      <protection/>
    </xf>
    <xf numFmtId="41" fontId="26" fillId="0" borderId="10" xfId="54" applyNumberFormat="1" applyFont="1" applyBorder="1" applyAlignment="1">
      <alignment horizontal="center" vertical="center" wrapText="1"/>
      <protection/>
    </xf>
    <xf numFmtId="41" fontId="21" fillId="0" borderId="10" xfId="54" applyNumberFormat="1" applyFont="1" applyBorder="1" applyAlignment="1">
      <alignment horizontal="center" vertical="center"/>
      <protection/>
    </xf>
    <xf numFmtId="41" fontId="21" fillId="0" borderId="10" xfId="54" applyNumberFormat="1" applyFont="1" applyBorder="1" applyAlignment="1">
      <alignment horizontal="center" vertical="center" wrapText="1"/>
      <protection/>
    </xf>
    <xf numFmtId="0" fontId="13" fillId="0" borderId="0" xfId="54" applyAlignment="1">
      <alignment vertical="center" wrapText="1"/>
      <protection/>
    </xf>
    <xf numFmtId="0" fontId="24" fillId="0" borderId="11" xfId="54" applyFont="1" applyBorder="1" applyAlignment="1">
      <alignment horizontal="center" vertical="center"/>
      <protection/>
    </xf>
    <xf numFmtId="0" fontId="24" fillId="0" borderId="14" xfId="54" applyFont="1" applyBorder="1" applyAlignment="1">
      <alignment horizontal="center" vertical="center"/>
      <protection/>
    </xf>
    <xf numFmtId="0" fontId="21" fillId="0" borderId="15" xfId="54" applyFont="1" applyBorder="1" applyAlignment="1">
      <alignment horizontal="center" vertical="center"/>
      <protection/>
    </xf>
    <xf numFmtId="0" fontId="21" fillId="0" borderId="16" xfId="54" applyFont="1" applyBorder="1" applyAlignment="1">
      <alignment horizontal="center" vertical="center"/>
      <protection/>
    </xf>
    <xf numFmtId="1" fontId="21" fillId="0" borderId="12" xfId="54" applyNumberFormat="1" applyFont="1" applyBorder="1" applyAlignment="1">
      <alignment horizontal="center" vertical="center"/>
      <protection/>
    </xf>
    <xf numFmtId="41" fontId="26" fillId="0" borderId="12" xfId="54" applyNumberFormat="1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left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1" fontId="21" fillId="0" borderId="12" xfId="54" applyNumberFormat="1" applyFont="1" applyBorder="1" applyAlignment="1">
      <alignment horizontal="center" vertical="center" wrapText="1"/>
      <protection/>
    </xf>
    <xf numFmtId="1" fontId="24" fillId="0" borderId="10" xfId="54" applyNumberFormat="1" applyFont="1" applyBorder="1" applyAlignment="1">
      <alignment horizontal="center" vertical="center"/>
      <protection/>
    </xf>
    <xf numFmtId="41" fontId="24" fillId="0" borderId="10" xfId="54" applyNumberFormat="1" applyFont="1" applyBorder="1" applyAlignment="1">
      <alignment horizontal="center" vertical="center"/>
      <protection/>
    </xf>
    <xf numFmtId="0" fontId="21" fillId="0" borderId="0" xfId="54" applyFont="1" applyAlignment="1">
      <alignment vertical="center"/>
      <protection/>
    </xf>
    <xf numFmtId="0" fontId="24" fillId="0" borderId="0" xfId="54" applyFont="1" applyAlignment="1">
      <alignment horizontal="center" vertical="center"/>
      <protection/>
    </xf>
    <xf numFmtId="0" fontId="27" fillId="0" borderId="0" xfId="54" applyFont="1" applyAlignment="1">
      <alignment vertical="center"/>
      <protection/>
    </xf>
    <xf numFmtId="0" fontId="22" fillId="0" borderId="0" xfId="54" applyFont="1" applyAlignment="1">
      <alignment vertical="center"/>
      <protection/>
    </xf>
    <xf numFmtId="0" fontId="13" fillId="0" borderId="0" xfId="54" applyFont="1" applyAlignment="1">
      <alignment vertical="center"/>
      <protection/>
    </xf>
    <xf numFmtId="0" fontId="13" fillId="0" borderId="0" xfId="54">
      <alignment/>
      <protection/>
    </xf>
    <xf numFmtId="0" fontId="28" fillId="0" borderId="10" xfId="54" applyFont="1" applyBorder="1" applyAlignment="1">
      <alignment horizontal="center" vertical="center"/>
      <protection/>
    </xf>
    <xf numFmtId="49" fontId="21" fillId="0" borderId="10" xfId="54" applyNumberFormat="1" applyFont="1" applyBorder="1" applyAlignment="1">
      <alignment vertical="center"/>
      <protection/>
    </xf>
    <xf numFmtId="0" fontId="21" fillId="0" borderId="10" xfId="54" applyFont="1" applyBorder="1" applyAlignment="1">
      <alignment vertical="center" wrapText="1"/>
      <protection/>
    </xf>
    <xf numFmtId="3" fontId="21" fillId="0" borderId="10" xfId="54" applyNumberFormat="1" applyFont="1" applyBorder="1" applyAlignment="1">
      <alignment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vertical="center"/>
      <protection/>
    </xf>
    <xf numFmtId="3" fontId="24" fillId="0" borderId="10" xfId="54" applyNumberFormat="1" applyFont="1" applyBorder="1" applyAlignment="1">
      <alignment vertical="center"/>
      <protection/>
    </xf>
    <xf numFmtId="0" fontId="24" fillId="0" borderId="10" xfId="54" applyFont="1" applyBorder="1" applyAlignment="1">
      <alignment horizontal="center" vertical="center"/>
      <protection/>
    </xf>
    <xf numFmtId="0" fontId="22" fillId="0" borderId="0" xfId="54" applyFont="1" applyAlignment="1">
      <alignment horizontal="left" vertical="center"/>
      <protection/>
    </xf>
    <xf numFmtId="0" fontId="21" fillId="0" borderId="0" xfId="54" applyFont="1" applyAlignment="1">
      <alignment horizontal="right" vertical="top"/>
      <protection/>
    </xf>
    <xf numFmtId="0" fontId="33" fillId="0" borderId="10" xfId="54" applyFont="1" applyBorder="1" applyAlignment="1">
      <alignment horizontal="center" vertical="center"/>
      <protection/>
    </xf>
    <xf numFmtId="0" fontId="33" fillId="0" borderId="0" xfId="54" applyFont="1" applyAlignment="1">
      <alignment vertical="center"/>
      <protection/>
    </xf>
    <xf numFmtId="0" fontId="13" fillId="0" borderId="10" xfId="54" applyFont="1" applyBorder="1" applyAlignment="1">
      <alignment horizontal="center" vertical="center"/>
      <protection/>
    </xf>
    <xf numFmtId="0" fontId="13" fillId="0" borderId="17" xfId="54" applyFont="1" applyBorder="1" applyAlignment="1">
      <alignment horizontal="center" vertical="center"/>
      <protection/>
    </xf>
    <xf numFmtId="0" fontId="13" fillId="0" borderId="17" xfId="54" applyFont="1" applyBorder="1" applyAlignment="1">
      <alignment vertical="center"/>
      <protection/>
    </xf>
    <xf numFmtId="0" fontId="13" fillId="0" borderId="18" xfId="54" applyFont="1" applyBorder="1" applyAlignment="1">
      <alignment horizontal="center" vertical="center"/>
      <protection/>
    </xf>
    <xf numFmtId="0" fontId="13" fillId="0" borderId="18" xfId="54" applyFont="1" applyBorder="1" applyAlignment="1">
      <alignment vertical="center"/>
      <protection/>
    </xf>
    <xf numFmtId="0" fontId="13" fillId="0" borderId="18" xfId="54" applyFont="1" applyBorder="1" applyAlignment="1">
      <alignment vertical="center" wrapText="1"/>
      <protection/>
    </xf>
    <xf numFmtId="0" fontId="13" fillId="0" borderId="19" xfId="54" applyFont="1" applyBorder="1" applyAlignment="1">
      <alignment vertical="center"/>
      <protection/>
    </xf>
    <xf numFmtId="0" fontId="13" fillId="0" borderId="19" xfId="54" applyFont="1" applyBorder="1" applyAlignment="1">
      <alignment horizontal="center" vertical="center"/>
      <protection/>
    </xf>
    <xf numFmtId="0" fontId="13" fillId="0" borderId="0" xfId="54" applyBorder="1" applyAlignment="1">
      <alignment horizontal="center" vertical="center"/>
      <protection/>
    </xf>
    <xf numFmtId="0" fontId="13" fillId="0" borderId="0" xfId="54" applyBorder="1" applyAlignment="1">
      <alignment vertical="center"/>
      <protection/>
    </xf>
    <xf numFmtId="0" fontId="34" fillId="0" borderId="0" xfId="54" applyFont="1">
      <alignment/>
      <protection/>
    </xf>
    <xf numFmtId="0" fontId="34" fillId="0" borderId="0" xfId="54" applyFont="1" applyAlignment="1">
      <alignment vertical="center"/>
      <protection/>
    </xf>
    <xf numFmtId="0" fontId="0" fillId="0" borderId="0" xfId="54" applyFont="1" applyAlignment="1">
      <alignment vertical="center"/>
      <protection/>
    </xf>
    <xf numFmtId="0" fontId="22" fillId="0" borderId="0" xfId="54" applyFont="1">
      <alignment/>
      <protection/>
    </xf>
    <xf numFmtId="0" fontId="13" fillId="0" borderId="0" xfId="54" applyFont="1">
      <alignment/>
      <protection/>
    </xf>
    <xf numFmtId="0" fontId="23" fillId="0" borderId="0" xfId="54" applyFont="1" applyAlignment="1">
      <alignment horizontal="center" vertical="center"/>
      <protection/>
    </xf>
    <xf numFmtId="0" fontId="31" fillId="20" borderId="10" xfId="54" applyFont="1" applyFill="1" applyBorder="1" applyAlignment="1">
      <alignment horizontal="center" vertical="center" wrapText="1"/>
      <protection/>
    </xf>
    <xf numFmtId="0" fontId="0" fillId="0" borderId="0" xfId="54" applyFont="1" applyAlignment="1">
      <alignment horizontal="center" vertical="center"/>
      <protection/>
    </xf>
    <xf numFmtId="0" fontId="35" fillId="0" borderId="10" xfId="54" applyFont="1" applyBorder="1" applyAlignment="1">
      <alignment horizontal="center" wrapText="1"/>
      <protection/>
    </xf>
    <xf numFmtId="0" fontId="35" fillId="0" borderId="0" xfId="54" applyFont="1">
      <alignment/>
      <protection/>
    </xf>
    <xf numFmtId="0" fontId="31" fillId="0" borderId="10" xfId="54" applyFont="1" applyBorder="1" applyAlignment="1">
      <alignment horizontal="center" vertical="center" wrapText="1"/>
      <protection/>
    </xf>
    <xf numFmtId="0" fontId="31" fillId="0" borderId="10" xfId="54" applyFont="1" applyBorder="1" applyAlignment="1">
      <alignment horizontal="left" vertical="center" wrapText="1"/>
      <protection/>
    </xf>
    <xf numFmtId="41" fontId="30" fillId="0" borderId="10" xfId="54" applyNumberFormat="1" applyFont="1" applyBorder="1" applyAlignment="1">
      <alignment horizontal="center" vertical="center" wrapText="1"/>
      <protection/>
    </xf>
    <xf numFmtId="0" fontId="31" fillId="0" borderId="10" xfId="54" applyFont="1" applyBorder="1" applyAlignment="1">
      <alignment horizontal="center" wrapText="1"/>
      <protection/>
    </xf>
    <xf numFmtId="0" fontId="31" fillId="0" borderId="10" xfId="54" applyFont="1" applyBorder="1" applyAlignment="1">
      <alignment wrapText="1"/>
      <protection/>
    </xf>
    <xf numFmtId="41" fontId="30" fillId="0" borderId="10" xfId="54" applyNumberFormat="1" applyFont="1" applyBorder="1" applyAlignment="1">
      <alignment horizontal="center" vertical="top" wrapText="1"/>
      <protection/>
    </xf>
    <xf numFmtId="0" fontId="0" fillId="0" borderId="0" xfId="54" applyFont="1">
      <alignment/>
      <protection/>
    </xf>
    <xf numFmtId="0" fontId="0" fillId="0" borderId="10" xfId="54" applyFont="1" applyBorder="1" applyAlignment="1">
      <alignment horizontal="center" wrapText="1"/>
      <protection/>
    </xf>
    <xf numFmtId="0" fontId="0" fillId="0" borderId="10" xfId="54" applyFont="1" applyBorder="1" applyAlignment="1">
      <alignment horizontal="left" wrapText="1" indent="1"/>
      <protection/>
    </xf>
    <xf numFmtId="41" fontId="36" fillId="0" borderId="10" xfId="54" applyNumberFormat="1" applyFont="1" applyBorder="1" applyAlignment="1">
      <alignment horizontal="center" vertical="top" wrapText="1"/>
      <protection/>
    </xf>
    <xf numFmtId="0" fontId="0" fillId="0" borderId="10" xfId="54" applyFont="1" applyBorder="1" applyAlignment="1">
      <alignment horizontal="left" wrapText="1" indent="8"/>
      <protection/>
    </xf>
    <xf numFmtId="41" fontId="30" fillId="0" borderId="10" xfId="54" applyNumberFormat="1" applyFont="1" applyBorder="1" applyAlignment="1">
      <alignment wrapText="1"/>
      <protection/>
    </xf>
    <xf numFmtId="0" fontId="0" fillId="0" borderId="10" xfId="54" applyFont="1" applyBorder="1" applyAlignment="1">
      <alignment wrapText="1"/>
      <protection/>
    </xf>
    <xf numFmtId="41" fontId="36" fillId="0" borderId="10" xfId="54" applyNumberFormat="1" applyFont="1" applyBorder="1" applyAlignment="1">
      <alignment wrapText="1"/>
      <protection/>
    </xf>
    <xf numFmtId="0" fontId="31" fillId="0" borderId="0" xfId="54" applyFont="1">
      <alignment/>
      <protection/>
    </xf>
    <xf numFmtId="0" fontId="0" fillId="0" borderId="0" xfId="54" applyFont="1" applyAlignment="1">
      <alignment horizontal="left" vertical="center"/>
      <protection/>
    </xf>
    <xf numFmtId="4" fontId="30" fillId="0" borderId="10" xfId="54" applyNumberFormat="1" applyFont="1" applyBorder="1" applyAlignment="1">
      <alignment horizontal="right" vertical="center" wrapText="1"/>
      <protection/>
    </xf>
    <xf numFmtId="0" fontId="0" fillId="0" borderId="10" xfId="54" applyFont="1" applyBorder="1" applyAlignment="1">
      <alignment horizontal="center" vertical="top" wrapText="1"/>
      <protection/>
    </xf>
    <xf numFmtId="0" fontId="31" fillId="0" borderId="10" xfId="54" applyFont="1" applyBorder="1" applyAlignment="1">
      <alignment horizontal="left" vertical="center" wrapText="1" indent="1"/>
      <protection/>
    </xf>
    <xf numFmtId="2" fontId="30" fillId="0" borderId="10" xfId="54" applyNumberFormat="1" applyFont="1" applyBorder="1" applyAlignment="1">
      <alignment horizontal="right" vertical="top" wrapText="1"/>
      <protection/>
    </xf>
    <xf numFmtId="0" fontId="31" fillId="0" borderId="10" xfId="54" applyFont="1" applyBorder="1" applyAlignment="1">
      <alignment horizontal="left" wrapText="1" indent="1"/>
      <protection/>
    </xf>
    <xf numFmtId="0" fontId="36" fillId="0" borderId="14" xfId="54" applyFont="1" applyFill="1" applyBorder="1" applyAlignment="1">
      <alignment horizontal="center" vertical="top" wrapText="1"/>
      <protection/>
    </xf>
    <xf numFmtId="0" fontId="36" fillId="0" borderId="0" xfId="54" applyFont="1" applyFill="1" applyBorder="1" applyAlignment="1">
      <alignment horizontal="center" vertical="top" wrapText="1"/>
      <protection/>
    </xf>
    <xf numFmtId="0" fontId="22" fillId="0" borderId="0" xfId="54" applyFont="1">
      <alignment/>
      <protection/>
    </xf>
    <xf numFmtId="0" fontId="21" fillId="0" borderId="13" xfId="54" applyFont="1" applyBorder="1" applyAlignment="1">
      <alignment horizontal="center" vertical="center"/>
      <protection/>
    </xf>
    <xf numFmtId="0" fontId="24" fillId="0" borderId="13" xfId="54" applyFont="1" applyBorder="1" applyAlignment="1">
      <alignment horizontal="center" vertical="center"/>
      <protection/>
    </xf>
    <xf numFmtId="0" fontId="24" fillId="0" borderId="13" xfId="54" applyFont="1" applyBorder="1" applyAlignment="1">
      <alignment horizontal="center" vertical="center"/>
      <protection/>
    </xf>
    <xf numFmtId="3" fontId="0" fillId="0" borderId="10" xfId="0" applyNumberFormat="1" applyFont="1" applyBorder="1" applyAlignment="1">
      <alignment horizontal="right" vertical="center"/>
    </xf>
    <xf numFmtId="41" fontId="22" fillId="0" borderId="10" xfId="54" applyNumberFormat="1" applyFont="1" applyBorder="1" applyAlignment="1">
      <alignment horizontal="right" vertical="center"/>
      <protection/>
    </xf>
    <xf numFmtId="41" fontId="13" fillId="0" borderId="20" xfId="54" applyNumberFormat="1" applyFont="1" applyBorder="1" applyAlignment="1">
      <alignment horizontal="right" vertical="center"/>
      <protection/>
    </xf>
    <xf numFmtId="41" fontId="13" fillId="0" borderId="18" xfId="54" applyNumberFormat="1" applyFont="1" applyBorder="1" applyAlignment="1">
      <alignment horizontal="right" vertical="center"/>
      <protection/>
    </xf>
    <xf numFmtId="41" fontId="13" fillId="0" borderId="19" xfId="54" applyNumberFormat="1" applyFont="1" applyBorder="1" applyAlignment="1">
      <alignment horizontal="right" vertical="center"/>
      <protection/>
    </xf>
    <xf numFmtId="41" fontId="13" fillId="0" borderId="17" xfId="54" applyNumberFormat="1" applyFont="1" applyBorder="1" applyAlignment="1">
      <alignment horizontal="right" vertical="center"/>
      <protection/>
    </xf>
    <xf numFmtId="1" fontId="21" fillId="0" borderId="13" xfId="54" applyNumberFormat="1" applyFont="1" applyBorder="1" applyAlignment="1">
      <alignment horizontal="center" vertical="center" wrapText="1"/>
      <protection/>
    </xf>
    <xf numFmtId="0" fontId="24" fillId="0" borderId="0" xfId="54" applyFont="1" applyAlignment="1">
      <alignment horizontal="center" vertical="center"/>
      <protection/>
    </xf>
    <xf numFmtId="0" fontId="26" fillId="0" borderId="11" xfId="54" applyFont="1" applyBorder="1" applyAlignment="1">
      <alignment horizontal="center" vertical="center" wrapText="1"/>
      <protection/>
    </xf>
    <xf numFmtId="0" fontId="26" fillId="0" borderId="13" xfId="54" applyFont="1" applyBorder="1" applyAlignment="1">
      <alignment horizontal="center" vertical="center" wrapText="1"/>
      <protection/>
    </xf>
    <xf numFmtId="0" fontId="24" fillId="0" borderId="21" xfId="54" applyFont="1" applyBorder="1" applyAlignment="1">
      <alignment horizontal="center" vertical="center"/>
      <protection/>
    </xf>
    <xf numFmtId="0" fontId="24" fillId="0" borderId="22" xfId="54" applyFont="1" applyBorder="1" applyAlignment="1">
      <alignment horizontal="center" vertical="center"/>
      <protection/>
    </xf>
    <xf numFmtId="0" fontId="24" fillId="0" borderId="15" xfId="54" applyFont="1" applyBorder="1" applyAlignment="1">
      <alignment horizontal="center" vertical="center"/>
      <protection/>
    </xf>
    <xf numFmtId="0" fontId="24" fillId="0" borderId="13" xfId="54" applyFont="1" applyBorder="1" applyAlignment="1">
      <alignment horizontal="center" vertical="center" wrapText="1"/>
      <protection/>
    </xf>
    <xf numFmtId="0" fontId="22" fillId="0" borderId="0" xfId="54" applyFont="1" applyAlignment="1">
      <alignment vertical="center"/>
      <protection/>
    </xf>
    <xf numFmtId="0" fontId="13" fillId="0" borderId="0" xfId="54" applyFont="1" applyAlignment="1">
      <alignment vertical="center"/>
      <protection/>
    </xf>
    <xf numFmtId="0" fontId="13" fillId="0" borderId="0" xfId="54" applyAlignment="1">
      <alignment vertical="center"/>
      <protection/>
    </xf>
    <xf numFmtId="0" fontId="24" fillId="20" borderId="10" xfId="54" applyFont="1" applyFill="1" applyBorder="1" applyAlignment="1">
      <alignment horizontal="center" vertical="center"/>
      <protection/>
    </xf>
    <xf numFmtId="0" fontId="24" fillId="20" borderId="10" xfId="54" applyFont="1" applyFill="1" applyBorder="1" applyAlignment="1">
      <alignment horizontal="center" vertical="center" wrapText="1"/>
      <protection/>
    </xf>
    <xf numFmtId="0" fontId="21" fillId="0" borderId="11" xfId="54" applyFont="1" applyBorder="1" applyAlignment="1">
      <alignment horizontal="left" vertical="center" wrapText="1"/>
      <protection/>
    </xf>
    <xf numFmtId="0" fontId="21" fillId="0" borderId="13" xfId="54" applyFont="1" applyBorder="1" applyAlignment="1">
      <alignment horizontal="left" vertical="center" wrapText="1"/>
      <protection/>
    </xf>
    <xf numFmtId="1" fontId="21" fillId="0" borderId="11" xfId="54" applyNumberFormat="1" applyFont="1" applyBorder="1" applyAlignment="1">
      <alignment horizontal="center" vertical="center" wrapText="1"/>
      <protection/>
    </xf>
    <xf numFmtId="0" fontId="22" fillId="0" borderId="0" xfId="54" applyFont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0" xfId="54" applyFont="1" applyAlignment="1">
      <alignment horizontal="right" vertical="center"/>
      <protection/>
    </xf>
    <xf numFmtId="0" fontId="28" fillId="0" borderId="10" xfId="54" applyFont="1" applyBorder="1" applyAlignment="1">
      <alignment horizontal="center" vertical="center"/>
      <protection/>
    </xf>
    <xf numFmtId="0" fontId="28" fillId="0" borderId="10" xfId="54" applyFont="1" applyBorder="1" applyAlignment="1">
      <alignment horizontal="center" vertical="center" wrapText="1"/>
      <protection/>
    </xf>
    <xf numFmtId="0" fontId="13" fillId="0" borderId="23" xfId="54" applyFont="1" applyBorder="1" applyAlignment="1">
      <alignment vertical="top"/>
      <protection/>
    </xf>
    <xf numFmtId="0" fontId="22" fillId="0" borderId="23" xfId="54" applyFont="1" applyBorder="1" applyAlignment="1">
      <alignment horizontal="center" vertical="top" wrapText="1"/>
      <protection/>
    </xf>
    <xf numFmtId="0" fontId="21" fillId="0" borderId="11" xfId="54" applyFont="1" applyBorder="1" applyAlignment="1">
      <alignment horizontal="center" vertical="center" wrapText="1"/>
      <protection/>
    </xf>
    <xf numFmtId="0" fontId="21" fillId="0" borderId="13" xfId="54" applyFont="1" applyBorder="1" applyAlignment="1">
      <alignment horizontal="center" vertical="center" wrapText="1"/>
      <protection/>
    </xf>
    <xf numFmtId="0" fontId="24" fillId="0" borderId="11" xfId="54" applyFont="1" applyBorder="1" applyAlignment="1">
      <alignment horizontal="center" vertical="center" wrapText="1"/>
      <protection/>
    </xf>
    <xf numFmtId="0" fontId="22" fillId="0" borderId="23" xfId="54" applyFont="1" applyBorder="1" applyAlignment="1">
      <alignment vertical="top" wrapText="1"/>
      <protection/>
    </xf>
    <xf numFmtId="0" fontId="13" fillId="0" borderId="23" xfId="54" applyFont="1" applyBorder="1" applyAlignment="1">
      <alignment vertical="top" wrapText="1"/>
      <protection/>
    </xf>
    <xf numFmtId="41" fontId="13" fillId="0" borderId="23" xfId="54" applyNumberFormat="1" applyFont="1" applyBorder="1" applyAlignment="1">
      <alignment vertical="top" wrapText="1"/>
      <protection/>
    </xf>
    <xf numFmtId="0" fontId="13" fillId="0" borderId="10" xfId="54" applyFont="1" applyBorder="1">
      <alignment/>
      <protection/>
    </xf>
    <xf numFmtId="0" fontId="22" fillId="0" borderId="10" xfId="54" applyFont="1" applyBorder="1">
      <alignment/>
      <protection/>
    </xf>
    <xf numFmtId="41" fontId="13" fillId="0" borderId="10" xfId="54" applyNumberFormat="1" applyFont="1" applyBorder="1" applyAlignment="1">
      <alignment horizontal="center"/>
      <protection/>
    </xf>
    <xf numFmtId="0" fontId="13" fillId="0" borderId="24" xfId="54" applyFont="1" applyBorder="1">
      <alignment/>
      <protection/>
    </xf>
    <xf numFmtId="0" fontId="22" fillId="0" borderId="24" xfId="54" applyFont="1" applyBorder="1">
      <alignment/>
      <protection/>
    </xf>
    <xf numFmtId="41" fontId="13" fillId="0" borderId="24" xfId="54" applyNumberFormat="1" applyFont="1" applyBorder="1" applyAlignment="1">
      <alignment horizontal="center"/>
      <protection/>
    </xf>
    <xf numFmtId="0" fontId="13" fillId="0" borderId="19" xfId="54" applyFont="1" applyBorder="1">
      <alignment/>
      <protection/>
    </xf>
    <xf numFmtId="0" fontId="22" fillId="0" borderId="19" xfId="54" applyFont="1" applyBorder="1">
      <alignment/>
      <protection/>
    </xf>
    <xf numFmtId="41" fontId="13" fillId="0" borderId="19" xfId="54" applyNumberFormat="1" applyFont="1" applyBorder="1" applyAlignment="1">
      <alignment horizontal="center"/>
      <protection/>
    </xf>
    <xf numFmtId="0" fontId="13" fillId="0" borderId="10" xfId="54" applyFont="1" applyBorder="1" applyAlignment="1">
      <alignment horizontal="right" vertical="top"/>
      <protection/>
    </xf>
    <xf numFmtId="0" fontId="22" fillId="0" borderId="10" xfId="54" applyFont="1" applyBorder="1" applyAlignment="1">
      <alignment horizontal="left" vertical="top"/>
      <protection/>
    </xf>
    <xf numFmtId="0" fontId="22" fillId="0" borderId="10" xfId="54" applyFont="1" applyBorder="1" applyAlignment="1">
      <alignment horizontal="center" vertical="top"/>
      <protection/>
    </xf>
    <xf numFmtId="0" fontId="13" fillId="0" borderId="10" xfId="54" applyFont="1" applyBorder="1" applyAlignment="1">
      <alignment horizontal="left" vertical="top" wrapText="1"/>
      <protection/>
    </xf>
    <xf numFmtId="41" fontId="13" fillId="0" borderId="10" xfId="54" applyNumberFormat="1" applyFont="1" applyBorder="1" applyAlignment="1">
      <alignment horizontal="left" vertical="top"/>
      <protection/>
    </xf>
    <xf numFmtId="0" fontId="13" fillId="0" borderId="10" xfId="54" applyFont="1" applyBorder="1" applyAlignment="1">
      <alignment vertical="top"/>
      <protection/>
    </xf>
    <xf numFmtId="0" fontId="22" fillId="0" borderId="10" xfId="54" applyFont="1" applyBorder="1" applyAlignment="1">
      <alignment vertical="top"/>
      <protection/>
    </xf>
    <xf numFmtId="0" fontId="13" fillId="0" borderId="10" xfId="54" applyFont="1" applyBorder="1" applyAlignment="1">
      <alignment vertical="top" wrapText="1"/>
      <protection/>
    </xf>
    <xf numFmtId="41" fontId="13" fillId="0" borderId="10" xfId="54" applyNumberFormat="1" applyFont="1" applyBorder="1" applyAlignment="1">
      <alignment horizontal="center" vertical="top"/>
      <protection/>
    </xf>
    <xf numFmtId="0" fontId="13" fillId="0" borderId="10" xfId="54" applyFont="1" applyBorder="1" applyAlignment="1">
      <alignment vertical="center"/>
      <protection/>
    </xf>
    <xf numFmtId="41" fontId="22" fillId="0" borderId="10" xfId="54" applyNumberFormat="1" applyFont="1" applyBorder="1" applyAlignment="1">
      <alignment vertical="center"/>
      <protection/>
    </xf>
    <xf numFmtId="0" fontId="13" fillId="0" borderId="0" xfId="52" applyAlignment="1">
      <alignment horizontal="center" vertical="center"/>
      <protection/>
    </xf>
    <xf numFmtId="0" fontId="13" fillId="0" borderId="0" xfId="52" applyAlignment="1">
      <alignment vertical="center"/>
      <protection/>
    </xf>
    <xf numFmtId="0" fontId="22" fillId="0" borderId="0" xfId="52" applyFont="1" applyAlignment="1">
      <alignment vertical="center"/>
      <protection/>
    </xf>
    <xf numFmtId="0" fontId="13" fillId="0" borderId="0" xfId="52">
      <alignment/>
      <protection/>
    </xf>
    <xf numFmtId="0" fontId="37" fillId="0" borderId="0" xfId="52" applyFont="1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0" fontId="13" fillId="0" borderId="0" xfId="52" applyFont="1" applyAlignment="1">
      <alignment vertical="center"/>
      <protection/>
    </xf>
    <xf numFmtId="0" fontId="27" fillId="0" borderId="0" xfId="52" applyFont="1" applyAlignment="1">
      <alignment horizontal="center"/>
      <protection/>
    </xf>
    <xf numFmtId="0" fontId="31" fillId="20" borderId="10" xfId="52" applyFont="1" applyFill="1" applyBorder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38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top" wrapText="1"/>
      <protection/>
    </xf>
    <xf numFmtId="0" fontId="0" fillId="0" borderId="10" xfId="52" applyFont="1" applyBorder="1" applyAlignment="1">
      <alignment vertical="top" wrapText="1"/>
      <protection/>
    </xf>
    <xf numFmtId="41" fontId="0" fillId="0" borderId="10" xfId="52" applyNumberFormat="1" applyFont="1" applyBorder="1" applyAlignment="1">
      <alignment horizontal="right" vertical="top" wrapText="1"/>
      <protection/>
    </xf>
    <xf numFmtId="41" fontId="0" fillId="0" borderId="10" xfId="52" applyNumberFormat="1" applyFont="1" applyBorder="1" applyAlignment="1">
      <alignment vertical="top" wrapText="1"/>
      <protection/>
    </xf>
    <xf numFmtId="49" fontId="31" fillId="0" borderId="10" xfId="52" applyNumberFormat="1" applyFont="1" applyBorder="1" applyAlignment="1">
      <alignment horizontal="center" vertical="top" wrapText="1"/>
      <protection/>
    </xf>
    <xf numFmtId="0" fontId="31" fillId="0" borderId="10" xfId="52" applyFont="1" applyBorder="1" applyAlignment="1">
      <alignment horizontal="center" vertical="top" wrapText="1"/>
      <protection/>
    </xf>
    <xf numFmtId="0" fontId="31" fillId="0" borderId="10" xfId="52" applyFont="1" applyBorder="1" applyAlignment="1">
      <alignment vertical="top" wrapText="1"/>
      <protection/>
    </xf>
    <xf numFmtId="3" fontId="31" fillId="0" borderId="10" xfId="52" applyNumberFormat="1" applyFont="1" applyBorder="1" applyAlignment="1">
      <alignment vertical="top" wrapText="1"/>
      <protection/>
    </xf>
    <xf numFmtId="41" fontId="31" fillId="0" borderId="10" xfId="52" applyNumberFormat="1" applyFont="1" applyBorder="1" applyAlignment="1">
      <alignment horizontal="right" vertical="top" wrapText="1"/>
      <protection/>
    </xf>
    <xf numFmtId="41" fontId="31" fillId="0" borderId="10" xfId="52" applyNumberFormat="1" applyFont="1" applyBorder="1" applyAlignment="1">
      <alignment vertical="top" wrapText="1"/>
      <protection/>
    </xf>
    <xf numFmtId="49" fontId="0" fillId="0" borderId="11" xfId="52" applyNumberFormat="1" applyFont="1" applyBorder="1" applyAlignment="1">
      <alignment horizontal="center" vertical="top" wrapText="1"/>
      <protection/>
    </xf>
    <xf numFmtId="49" fontId="0" fillId="0" borderId="10" xfId="52" applyNumberFormat="1" applyFont="1" applyBorder="1" applyAlignment="1">
      <alignment horizontal="center" vertical="top" wrapText="1"/>
      <protection/>
    </xf>
    <xf numFmtId="0" fontId="0" fillId="0" borderId="10" xfId="52" applyFont="1" applyBorder="1" applyAlignment="1">
      <alignment vertical="top"/>
      <protection/>
    </xf>
    <xf numFmtId="3" fontId="0" fillId="0" borderId="10" xfId="52" applyNumberFormat="1" applyFont="1" applyBorder="1" applyAlignment="1">
      <alignment vertical="top" wrapText="1"/>
      <protection/>
    </xf>
    <xf numFmtId="49" fontId="0" fillId="0" borderId="13" xfId="52" applyNumberFormat="1" applyFont="1" applyBorder="1" applyAlignment="1">
      <alignment horizontal="center" vertical="top" wrapText="1"/>
      <protection/>
    </xf>
    <xf numFmtId="0" fontId="0" fillId="0" borderId="0" xfId="52" applyFont="1" applyAlignment="1">
      <alignment vertical="top"/>
      <protection/>
    </xf>
    <xf numFmtId="3" fontId="31" fillId="0" borderId="10" xfId="52" applyNumberFormat="1" applyFont="1" applyBorder="1" applyAlignment="1">
      <alignment horizontal="right" vertical="center" wrapText="1"/>
      <protection/>
    </xf>
    <xf numFmtId="0" fontId="0" fillId="0" borderId="0" xfId="52" applyFont="1" applyAlignment="1">
      <alignment horizontal="right" vertical="center"/>
      <protection/>
    </xf>
    <xf numFmtId="0" fontId="0" fillId="0" borderId="0" xfId="52" applyFont="1" applyAlignment="1">
      <alignment horizontal="center" vertical="center"/>
      <protection/>
    </xf>
    <xf numFmtId="0" fontId="27" fillId="0" borderId="0" xfId="52" applyFont="1" applyAlignment="1">
      <alignment horizontal="center" vertical="center"/>
      <protection/>
    </xf>
    <xf numFmtId="0" fontId="13" fillId="0" borderId="0" xfId="53" applyAlignment="1">
      <alignment horizontal="center" vertical="center"/>
      <protection/>
    </xf>
    <xf numFmtId="0" fontId="13" fillId="0" borderId="0" xfId="53" applyAlignment="1">
      <alignment vertical="center"/>
      <protection/>
    </xf>
    <xf numFmtId="49" fontId="24" fillId="0" borderId="12" xfId="54" applyNumberFormat="1" applyFont="1" applyBorder="1" applyAlignment="1">
      <alignment horizontal="center" vertical="center"/>
      <protection/>
    </xf>
    <xf numFmtId="49" fontId="24" fillId="0" borderId="13" xfId="54" applyNumberFormat="1" applyFont="1" applyBorder="1" applyAlignment="1">
      <alignment horizontal="center" vertical="center"/>
      <protection/>
    </xf>
    <xf numFmtId="0" fontId="22" fillId="0" borderId="0" xfId="53" applyFont="1" applyAlignment="1">
      <alignment vertical="center"/>
      <protection/>
    </xf>
    <xf numFmtId="0" fontId="13" fillId="0" borderId="0" xfId="53">
      <alignment/>
      <protection/>
    </xf>
    <xf numFmtId="0" fontId="37" fillId="0" borderId="0" xfId="53" applyFont="1" applyAlignment="1">
      <alignment horizontal="center" vertical="center"/>
      <protection/>
    </xf>
    <xf numFmtId="0" fontId="13" fillId="0" borderId="0" xfId="53" applyFont="1" applyAlignment="1">
      <alignment horizontal="center" vertical="center"/>
      <protection/>
    </xf>
    <xf numFmtId="0" fontId="13" fillId="0" borderId="0" xfId="53" applyFont="1" applyAlignment="1">
      <alignment vertical="center"/>
      <protection/>
    </xf>
    <xf numFmtId="0" fontId="27" fillId="0" borderId="0" xfId="53" applyFont="1" applyAlignment="1">
      <alignment horizontal="center"/>
      <protection/>
    </xf>
    <xf numFmtId="0" fontId="31" fillId="20" borderId="10" xfId="53" applyFont="1" applyFill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38" fillId="0" borderId="10" xfId="53" applyFont="1" applyBorder="1" applyAlignment="1">
      <alignment horizontal="center" vertical="center" wrapText="1"/>
      <protection/>
    </xf>
    <xf numFmtId="49" fontId="31" fillId="0" borderId="10" xfId="53" applyNumberFormat="1" applyFont="1" applyBorder="1" applyAlignment="1">
      <alignment horizontal="center" vertical="top" wrapText="1"/>
      <protection/>
    </xf>
    <xf numFmtId="0" fontId="31" fillId="0" borderId="10" xfId="53" applyFont="1" applyBorder="1" applyAlignment="1">
      <alignment horizontal="center" vertical="top" wrapText="1"/>
      <protection/>
    </xf>
    <xf numFmtId="0" fontId="22" fillId="0" borderId="10" xfId="53" applyFont="1" applyBorder="1" applyAlignment="1">
      <alignment horizontal="left" vertical="top"/>
      <protection/>
    </xf>
    <xf numFmtId="3" fontId="31" fillId="0" borderId="10" xfId="53" applyNumberFormat="1" applyFont="1" applyBorder="1" applyAlignment="1">
      <alignment vertical="top" wrapText="1"/>
      <protection/>
    </xf>
    <xf numFmtId="41" fontId="31" fillId="0" borderId="10" xfId="53" applyNumberFormat="1" applyFont="1" applyBorder="1" applyAlignment="1">
      <alignment horizontal="right" vertical="top" wrapText="1"/>
      <protection/>
    </xf>
    <xf numFmtId="0" fontId="31" fillId="0" borderId="10" xfId="53" applyFont="1" applyBorder="1" applyAlignment="1">
      <alignment vertical="top" wrapText="1"/>
      <protection/>
    </xf>
    <xf numFmtId="0" fontId="0" fillId="0" borderId="10" xfId="53" applyFont="1" applyBorder="1" applyAlignment="1">
      <alignment horizontal="center" vertical="top" wrapText="1"/>
      <protection/>
    </xf>
    <xf numFmtId="49" fontId="0" fillId="0" borderId="10" xfId="53" applyNumberFormat="1" applyFont="1" applyBorder="1" applyAlignment="1">
      <alignment horizontal="center" vertical="top" wrapText="1"/>
      <protection/>
    </xf>
    <xf numFmtId="0" fontId="0" fillId="0" borderId="0" xfId="53" applyFont="1" applyAlignment="1">
      <alignment vertical="top" wrapText="1"/>
      <protection/>
    </xf>
    <xf numFmtId="3" fontId="0" fillId="0" borderId="10" xfId="53" applyNumberFormat="1" applyFont="1" applyBorder="1" applyAlignment="1">
      <alignment vertical="top" wrapText="1"/>
      <protection/>
    </xf>
    <xf numFmtId="41" fontId="0" fillId="0" borderId="10" xfId="53" applyNumberFormat="1" applyFont="1" applyBorder="1" applyAlignment="1">
      <alignment horizontal="right" vertical="top" wrapText="1"/>
      <protection/>
    </xf>
    <xf numFmtId="0" fontId="0" fillId="0" borderId="10" xfId="53" applyFont="1" applyBorder="1" applyAlignment="1">
      <alignment vertical="top" wrapText="1"/>
      <protection/>
    </xf>
    <xf numFmtId="41" fontId="0" fillId="0" borderId="10" xfId="53" applyNumberFormat="1" applyFont="1" applyBorder="1" applyAlignment="1">
      <alignment vertical="top" wrapText="1"/>
      <protection/>
    </xf>
    <xf numFmtId="41" fontId="31" fillId="0" borderId="10" xfId="53" applyNumberFormat="1" applyFont="1" applyBorder="1" applyAlignment="1">
      <alignment vertical="top" wrapText="1"/>
      <protection/>
    </xf>
    <xf numFmtId="0" fontId="0" fillId="0" borderId="0" xfId="53" applyFont="1" applyAlignment="1">
      <alignment vertical="top"/>
      <protection/>
    </xf>
    <xf numFmtId="3" fontId="31" fillId="0" borderId="10" xfId="53" applyNumberFormat="1" applyFont="1" applyBorder="1" applyAlignment="1">
      <alignment horizontal="right" vertical="center" wrapText="1"/>
      <protection/>
    </xf>
    <xf numFmtId="0" fontId="0" fillId="0" borderId="0" xfId="53" applyFont="1" applyAlignment="1">
      <alignment horizontal="right" vertical="center"/>
      <protection/>
    </xf>
    <xf numFmtId="0" fontId="0" fillId="0" borderId="0" xfId="53" applyFont="1" applyAlignment="1">
      <alignment horizontal="center" vertical="center"/>
      <protection/>
    </xf>
    <xf numFmtId="0" fontId="27" fillId="0" borderId="0" xfId="53" applyFont="1" applyAlignment="1">
      <alignment horizontal="center" vertical="center"/>
      <protection/>
    </xf>
    <xf numFmtId="49" fontId="24" fillId="0" borderId="11" xfId="54" applyNumberFormat="1" applyFont="1" applyBorder="1" applyAlignment="1">
      <alignment horizontal="center" vertical="center"/>
      <protection/>
    </xf>
    <xf numFmtId="0" fontId="23" fillId="0" borderId="0" xfId="52" applyFont="1" applyAlignment="1">
      <alignment horizontal="center" vertical="center"/>
      <protection/>
    </xf>
    <xf numFmtId="0" fontId="31" fillId="20" borderId="10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center" vertical="center"/>
      <protection/>
    </xf>
    <xf numFmtId="0" fontId="13" fillId="0" borderId="0" xfId="52" applyAlignment="1">
      <alignment horizontal="center" vertical="center"/>
      <protection/>
    </xf>
    <xf numFmtId="0" fontId="31" fillId="0" borderId="10" xfId="52" applyFont="1" applyBorder="1" applyAlignment="1">
      <alignment horizontal="center" vertical="center" wrapText="1"/>
      <protection/>
    </xf>
    <xf numFmtId="0" fontId="22" fillId="0" borderId="0" xfId="53" applyFont="1" applyAlignment="1">
      <alignment horizontal="center" vertical="center"/>
      <protection/>
    </xf>
    <xf numFmtId="0" fontId="13" fillId="0" borderId="0" xfId="53" applyAlignment="1">
      <alignment horizontal="center" vertical="center"/>
      <protection/>
    </xf>
    <xf numFmtId="0" fontId="31" fillId="20" borderId="10" xfId="53" applyFont="1" applyFill="1" applyBorder="1" applyAlignment="1">
      <alignment horizontal="center" vertical="center" wrapText="1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/>
      <protection/>
    </xf>
    <xf numFmtId="0" fontId="22" fillId="0" borderId="0" xfId="54" applyFont="1" applyAlignment="1">
      <alignment horizontal="left" vertical="top" wrapText="1"/>
      <protection/>
    </xf>
    <xf numFmtId="0" fontId="13" fillId="0" borderId="0" xfId="54" applyAlignment="1">
      <alignment horizontal="left" vertical="top" wrapText="1"/>
      <protection/>
    </xf>
    <xf numFmtId="0" fontId="23" fillId="0" borderId="0" xfId="54" applyFont="1" applyAlignment="1">
      <alignment horizontal="center" vertical="center" wrapText="1"/>
      <protection/>
    </xf>
    <xf numFmtId="0" fontId="22" fillId="20" borderId="10" xfId="54" applyFont="1" applyFill="1" applyBorder="1" applyAlignment="1">
      <alignment horizontal="center" vertical="center"/>
      <protection/>
    </xf>
    <xf numFmtId="0" fontId="22" fillId="20" borderId="10" xfId="54" applyFont="1" applyFill="1" applyBorder="1" applyAlignment="1">
      <alignment horizontal="center" vertical="center" wrapText="1"/>
      <protection/>
    </xf>
    <xf numFmtId="0" fontId="22" fillId="0" borderId="0" xfId="54" applyFont="1" applyAlignment="1">
      <alignment horizontal="center" vertical="center"/>
      <protection/>
    </xf>
    <xf numFmtId="0" fontId="13" fillId="0" borderId="0" xfId="54" applyAlignment="1">
      <alignment horizontal="center" vertical="center"/>
      <protection/>
    </xf>
    <xf numFmtId="0" fontId="24" fillId="0" borderId="10" xfId="54" applyFont="1" applyBorder="1" applyAlignment="1">
      <alignment horizontal="left" vertical="center"/>
      <protection/>
    </xf>
    <xf numFmtId="0" fontId="21" fillId="0" borderId="11" xfId="54" applyFont="1" applyBorder="1" applyAlignment="1">
      <alignment horizontal="center" vertical="center"/>
      <protection/>
    </xf>
    <xf numFmtId="0" fontId="21" fillId="0" borderId="13" xfId="54" applyFont="1" applyBorder="1" applyAlignment="1">
      <alignment horizontal="center" vertical="center"/>
      <protection/>
    </xf>
    <xf numFmtId="0" fontId="24" fillId="0" borderId="11" xfId="54" applyFont="1" applyBorder="1" applyAlignment="1">
      <alignment horizontal="center" vertical="center"/>
      <protection/>
    </xf>
    <xf numFmtId="0" fontId="24" fillId="0" borderId="13" xfId="54" applyFont="1" applyBorder="1" applyAlignment="1">
      <alignment horizontal="center" vertical="center"/>
      <protection/>
    </xf>
    <xf numFmtId="0" fontId="24" fillId="0" borderId="11" xfId="54" applyFont="1" applyBorder="1" applyAlignment="1">
      <alignment horizontal="center" vertical="center"/>
      <protection/>
    </xf>
    <xf numFmtId="0" fontId="24" fillId="0" borderId="13" xfId="54" applyFont="1" applyBorder="1" applyAlignment="1">
      <alignment horizontal="center" vertical="center"/>
      <protection/>
    </xf>
    <xf numFmtId="0" fontId="24" fillId="0" borderId="25" xfId="54" applyFont="1" applyBorder="1" applyAlignment="1">
      <alignment horizontal="center" vertical="center"/>
      <protection/>
    </xf>
    <xf numFmtId="0" fontId="24" fillId="0" borderId="26" xfId="54" applyFont="1" applyBorder="1" applyAlignment="1">
      <alignment horizontal="center" vertical="center"/>
      <protection/>
    </xf>
    <xf numFmtId="0" fontId="21" fillId="0" borderId="12" xfId="54" applyFont="1" applyBorder="1" applyAlignment="1">
      <alignment horizontal="center" vertical="center"/>
      <protection/>
    </xf>
    <xf numFmtId="0" fontId="24" fillId="0" borderId="12" xfId="54" applyFont="1" applyBorder="1" applyAlignment="1">
      <alignment horizontal="center" vertical="center"/>
      <protection/>
    </xf>
    <xf numFmtId="0" fontId="24" fillId="0" borderId="14" xfId="54" applyFont="1" applyBorder="1" applyAlignment="1">
      <alignment horizontal="center" vertical="center"/>
      <protection/>
    </xf>
    <xf numFmtId="0" fontId="24" fillId="0" borderId="27" xfId="54" applyFont="1" applyBorder="1" applyAlignment="1">
      <alignment horizontal="center" vertical="center"/>
      <protection/>
    </xf>
    <xf numFmtId="0" fontId="24" fillId="0" borderId="14" xfId="54" applyFont="1" applyBorder="1" applyAlignment="1">
      <alignment horizontal="center" vertical="center"/>
      <protection/>
    </xf>
    <xf numFmtId="0" fontId="24" fillId="0" borderId="27" xfId="54" applyFont="1" applyBorder="1" applyAlignment="1">
      <alignment horizontal="center"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32" fillId="0" borderId="0" xfId="54" applyFont="1" applyAlignment="1">
      <alignment horizontal="center" vertical="center"/>
      <protection/>
    </xf>
    <xf numFmtId="0" fontId="22" fillId="20" borderId="10" xfId="54" applyFont="1" applyFill="1" applyBorder="1" applyAlignment="1">
      <alignment horizontal="center" vertical="center"/>
      <protection/>
    </xf>
    <xf numFmtId="0" fontId="22" fillId="20" borderId="10" xfId="54" applyFont="1" applyFill="1" applyBorder="1" applyAlignment="1">
      <alignment horizontal="center" vertical="center" wrapText="1"/>
      <protection/>
    </xf>
    <xf numFmtId="0" fontId="32" fillId="0" borderId="0" xfId="54" applyFont="1" applyAlignment="1">
      <alignment horizontal="center" vertical="center" wrapText="1"/>
      <protection/>
    </xf>
    <xf numFmtId="0" fontId="22" fillId="0" borderId="28" xfId="54" applyFont="1" applyBorder="1" applyAlignment="1">
      <alignment horizontal="center" vertical="center"/>
      <protection/>
    </xf>
    <xf numFmtId="0" fontId="22" fillId="0" borderId="29" xfId="54" applyFont="1" applyBorder="1" applyAlignment="1">
      <alignment horizontal="center" vertical="center"/>
      <protection/>
    </xf>
    <xf numFmtId="0" fontId="22" fillId="0" borderId="30" xfId="54" applyFont="1" applyBorder="1" applyAlignment="1">
      <alignment horizontal="center" vertical="center"/>
      <protection/>
    </xf>
    <xf numFmtId="0" fontId="22" fillId="20" borderId="23" xfId="54" applyFont="1" applyFill="1" applyBorder="1" applyAlignment="1">
      <alignment horizontal="center" vertical="center"/>
      <protection/>
    </xf>
    <xf numFmtId="0" fontId="22" fillId="20" borderId="31" xfId="54" applyFont="1" applyFill="1" applyBorder="1" applyAlignment="1">
      <alignment horizontal="center" vertical="center"/>
      <protection/>
    </xf>
    <xf numFmtId="0" fontId="22" fillId="20" borderId="32" xfId="54" applyFont="1" applyFill="1" applyBorder="1" applyAlignment="1">
      <alignment horizontal="center" vertical="center"/>
      <protection/>
    </xf>
    <xf numFmtId="0" fontId="22" fillId="0" borderId="0" xfId="54" applyFont="1" applyBorder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31" fillId="20" borderId="10" xfId="54" applyFont="1" applyFill="1" applyBorder="1" applyAlignment="1">
      <alignment horizontal="center" vertical="center" wrapText="1"/>
      <protection/>
    </xf>
    <xf numFmtId="0" fontId="31" fillId="20" borderId="11" xfId="54" applyFont="1" applyFill="1" applyBorder="1" applyAlignment="1">
      <alignment horizontal="center" vertical="center" wrapText="1"/>
      <protection/>
    </xf>
    <xf numFmtId="0" fontId="31" fillId="20" borderId="13" xfId="54" applyFont="1" applyFill="1" applyBorder="1" applyAlignment="1">
      <alignment horizontal="center" vertical="center" wrapText="1"/>
      <protection/>
    </xf>
    <xf numFmtId="0" fontId="31" fillId="20" borderId="10" xfId="54" applyFont="1" applyFill="1" applyBorder="1" applyAlignment="1">
      <alignment horizontal="center" vertical="center"/>
      <protection/>
    </xf>
    <xf numFmtId="0" fontId="23" fillId="0" borderId="0" xfId="54" applyFont="1" applyAlignment="1">
      <alignment horizontal="center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. 1 roboczy" xfId="52"/>
    <cellStyle name="Normalny_Zał. Nr 2 roboczy" xfId="53"/>
    <cellStyle name="Normalny_Załączniki do uchwały budżetowej na 2008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eszy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 2007 (2)"/>
      <sheetName val="Inwestycje 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workbookViewId="0" topLeftCell="C1">
      <selection activeCell="G4" sqref="G4"/>
    </sheetView>
  </sheetViews>
  <sheetFormatPr defaultColWidth="9.140625" defaultRowHeight="12.75"/>
  <cols>
    <col min="1" max="1" width="6.57421875" style="158" customWidth="1"/>
    <col min="2" max="2" width="8.8515625" style="158" bestFit="1" customWidth="1"/>
    <col min="3" max="3" width="31.00390625" style="159" customWidth="1"/>
    <col min="4" max="4" width="12.7109375" style="159" customWidth="1"/>
    <col min="5" max="7" width="11.57421875" style="159" customWidth="1"/>
    <col min="8" max="8" width="7.8515625" style="159" customWidth="1"/>
    <col min="9" max="9" width="9.00390625" style="159" customWidth="1"/>
    <col min="10" max="11" width="14.28125" style="159" customWidth="1"/>
    <col min="12" max="12" width="14.57421875" style="159" customWidth="1"/>
    <col min="13" max="16384" width="9.140625" style="161" customWidth="1"/>
  </cols>
  <sheetData>
    <row r="1" ht="12.75">
      <c r="J1" s="160" t="s">
        <v>212</v>
      </c>
    </row>
    <row r="2" ht="12.75">
      <c r="J2" s="164" t="s">
        <v>192</v>
      </c>
    </row>
    <row r="3" ht="12.75">
      <c r="J3" s="159" t="s">
        <v>83</v>
      </c>
    </row>
    <row r="4" ht="12.75">
      <c r="J4" s="159" t="s">
        <v>188</v>
      </c>
    </row>
    <row r="5" ht="24.75" customHeight="1"/>
    <row r="6" spans="1:12" ht="18">
      <c r="A6" s="222" t="s">
        <v>213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6" ht="18">
      <c r="A7" s="162"/>
      <c r="B7" s="162"/>
      <c r="C7" s="162"/>
      <c r="D7" s="162"/>
      <c r="E7" s="162"/>
      <c r="F7" s="162"/>
    </row>
    <row r="8" spans="1:12" ht="14.25" customHeight="1">
      <c r="A8" s="163"/>
      <c r="B8" s="163"/>
      <c r="C8" s="163"/>
      <c r="D8" s="163"/>
      <c r="E8" s="163"/>
      <c r="G8" s="164"/>
      <c r="H8" s="164"/>
      <c r="I8" s="164"/>
      <c r="J8" s="164"/>
      <c r="K8" s="164"/>
      <c r="L8" s="165" t="s">
        <v>214</v>
      </c>
    </row>
    <row r="9" spans="1:12" s="167" customFormat="1" ht="18.75" customHeight="1">
      <c r="A9" s="223" t="s">
        <v>5</v>
      </c>
      <c r="B9" s="223" t="s">
        <v>198</v>
      </c>
      <c r="C9" s="223" t="s">
        <v>215</v>
      </c>
      <c r="D9" s="223" t="s">
        <v>216</v>
      </c>
      <c r="E9" s="223" t="s">
        <v>78</v>
      </c>
      <c r="F9" s="223"/>
      <c r="G9" s="223"/>
      <c r="H9" s="223"/>
      <c r="I9" s="223"/>
      <c r="J9" s="223"/>
      <c r="K9" s="223"/>
      <c r="L9" s="223"/>
    </row>
    <row r="10" spans="1:12" s="167" customFormat="1" ht="20.25" customHeight="1">
      <c r="A10" s="223"/>
      <c r="B10" s="223"/>
      <c r="C10" s="223"/>
      <c r="D10" s="223"/>
      <c r="E10" s="223" t="s">
        <v>217</v>
      </c>
      <c r="F10" s="223" t="s">
        <v>77</v>
      </c>
      <c r="G10" s="223"/>
      <c r="H10" s="223"/>
      <c r="I10" s="223"/>
      <c r="J10" s="223"/>
      <c r="K10" s="166"/>
      <c r="L10" s="223" t="s">
        <v>218</v>
      </c>
    </row>
    <row r="11" spans="1:12" s="167" customFormat="1" ht="69.75" customHeight="1">
      <c r="A11" s="223"/>
      <c r="B11" s="223"/>
      <c r="C11" s="223"/>
      <c r="D11" s="223"/>
      <c r="E11" s="223"/>
      <c r="F11" s="166" t="s">
        <v>219</v>
      </c>
      <c r="G11" s="166" t="s">
        <v>220</v>
      </c>
      <c r="H11" s="166" t="s">
        <v>221</v>
      </c>
      <c r="I11" s="166" t="s">
        <v>222</v>
      </c>
      <c r="J11" s="166" t="s">
        <v>223</v>
      </c>
      <c r="K11" s="166" t="s">
        <v>224</v>
      </c>
      <c r="L11" s="223"/>
    </row>
    <row r="12" spans="1:12" s="167" customFormat="1" ht="6" customHeight="1">
      <c r="A12" s="168">
        <v>1</v>
      </c>
      <c r="B12" s="168">
        <v>2</v>
      </c>
      <c r="C12" s="168">
        <v>4</v>
      </c>
      <c r="D12" s="168">
        <v>5</v>
      </c>
      <c r="E12" s="168">
        <v>6</v>
      </c>
      <c r="F12" s="168">
        <v>7</v>
      </c>
      <c r="G12" s="168">
        <v>8</v>
      </c>
      <c r="H12" s="168">
        <v>9</v>
      </c>
      <c r="I12" s="168">
        <v>10</v>
      </c>
      <c r="J12" s="168">
        <v>11</v>
      </c>
      <c r="K12" s="168"/>
      <c r="L12" s="168">
        <v>12</v>
      </c>
    </row>
    <row r="13" spans="1:12" s="167" customFormat="1" ht="12.75" hidden="1">
      <c r="A13" s="169"/>
      <c r="B13" s="169"/>
      <c r="C13" s="170"/>
      <c r="D13" s="170"/>
      <c r="E13" s="171"/>
      <c r="F13" s="170"/>
      <c r="G13" s="170"/>
      <c r="H13" s="170"/>
      <c r="I13" s="170"/>
      <c r="J13" s="170"/>
      <c r="K13" s="172"/>
      <c r="L13" s="170"/>
    </row>
    <row r="14" spans="1:12" s="167" customFormat="1" ht="12.75" hidden="1">
      <c r="A14" s="169"/>
      <c r="B14" s="169"/>
      <c r="C14" s="170"/>
      <c r="D14" s="170"/>
      <c r="E14" s="171"/>
      <c r="F14" s="170"/>
      <c r="G14" s="170"/>
      <c r="H14" s="170"/>
      <c r="I14" s="170"/>
      <c r="J14" s="170"/>
      <c r="K14" s="172"/>
      <c r="L14" s="170"/>
    </row>
    <row r="15" spans="1:12" s="167" customFormat="1" ht="12.75" hidden="1">
      <c r="A15" s="169"/>
      <c r="B15" s="169"/>
      <c r="C15" s="170"/>
      <c r="D15" s="170"/>
      <c r="E15" s="171"/>
      <c r="F15" s="170"/>
      <c r="G15" s="170"/>
      <c r="H15" s="170"/>
      <c r="I15" s="170"/>
      <c r="J15" s="170"/>
      <c r="K15" s="172"/>
      <c r="L15" s="170"/>
    </row>
    <row r="16" spans="1:12" s="167" customFormat="1" ht="17.25" customHeight="1">
      <c r="A16" s="173" t="s">
        <v>63</v>
      </c>
      <c r="B16" s="174"/>
      <c r="C16" s="175" t="s">
        <v>225</v>
      </c>
      <c r="D16" s="176">
        <v>640000</v>
      </c>
      <c r="E16" s="177">
        <v>0</v>
      </c>
      <c r="F16" s="176">
        <v>0</v>
      </c>
      <c r="G16" s="176">
        <v>0</v>
      </c>
      <c r="H16" s="175">
        <v>0</v>
      </c>
      <c r="I16" s="175">
        <v>0</v>
      </c>
      <c r="J16" s="175">
        <v>0</v>
      </c>
      <c r="K16" s="178">
        <v>0</v>
      </c>
      <c r="L16" s="176">
        <v>640000</v>
      </c>
    </row>
    <row r="17" spans="1:12" s="167" customFormat="1" ht="20.25" customHeight="1">
      <c r="A17" s="179"/>
      <c r="B17" s="180" t="s">
        <v>64</v>
      </c>
      <c r="C17" s="181" t="s">
        <v>226</v>
      </c>
      <c r="D17" s="182">
        <v>20000</v>
      </c>
      <c r="E17" s="171">
        <f>E16</f>
        <v>0</v>
      </c>
      <c r="F17" s="171">
        <f aca="true" t="shared" si="0" ref="F17:K17">F16</f>
        <v>0</v>
      </c>
      <c r="G17" s="171">
        <f t="shared" si="0"/>
        <v>0</v>
      </c>
      <c r="H17" s="171">
        <f t="shared" si="0"/>
        <v>0</v>
      </c>
      <c r="I17" s="171">
        <f t="shared" si="0"/>
        <v>0</v>
      </c>
      <c r="J17" s="171">
        <f t="shared" si="0"/>
        <v>0</v>
      </c>
      <c r="K17" s="171">
        <f t="shared" si="0"/>
        <v>0</v>
      </c>
      <c r="L17" s="182">
        <v>20000</v>
      </c>
    </row>
    <row r="18" spans="1:12" s="167" customFormat="1" ht="20.25" customHeight="1">
      <c r="A18" s="183"/>
      <c r="B18" s="180" t="s">
        <v>66</v>
      </c>
      <c r="C18" s="184" t="s">
        <v>227</v>
      </c>
      <c r="D18" s="182">
        <v>620000</v>
      </c>
      <c r="E18" s="171"/>
      <c r="F18" s="171"/>
      <c r="G18" s="171"/>
      <c r="H18" s="171"/>
      <c r="I18" s="171"/>
      <c r="J18" s="171"/>
      <c r="K18" s="171"/>
      <c r="L18" s="182">
        <v>620000</v>
      </c>
    </row>
    <row r="19" spans="1:16" s="187" customFormat="1" ht="24.75" customHeight="1">
      <c r="A19" s="226" t="s">
        <v>228</v>
      </c>
      <c r="B19" s="226"/>
      <c r="C19" s="226"/>
      <c r="D19" s="185">
        <v>640000</v>
      </c>
      <c r="E19" s="171">
        <v>0</v>
      </c>
      <c r="F19" s="171">
        <v>0</v>
      </c>
      <c r="G19" s="171">
        <v>0</v>
      </c>
      <c r="H19" s="171">
        <v>0</v>
      </c>
      <c r="I19" s="171">
        <v>0</v>
      </c>
      <c r="J19" s="171">
        <v>0</v>
      </c>
      <c r="K19" s="171">
        <v>0</v>
      </c>
      <c r="L19" s="185">
        <v>640000</v>
      </c>
      <c r="M19" s="186"/>
      <c r="N19" s="186"/>
      <c r="O19" s="186"/>
      <c r="P19" s="186"/>
    </row>
    <row r="20" ht="31.5" customHeight="1"/>
    <row r="21" spans="1:12" ht="12.75">
      <c r="A21" s="188"/>
      <c r="I21" s="159" t="s">
        <v>229</v>
      </c>
      <c r="J21" s="224" t="s">
        <v>42</v>
      </c>
      <c r="K21" s="224"/>
      <c r="L21" s="224"/>
    </row>
    <row r="23" spans="10:12" ht="12.75">
      <c r="J23" s="224" t="s">
        <v>44</v>
      </c>
      <c r="K23" s="225"/>
      <c r="L23" s="225"/>
    </row>
  </sheetData>
  <mergeCells count="12">
    <mergeCell ref="J21:L21"/>
    <mergeCell ref="J23:L23"/>
    <mergeCell ref="L10:L11"/>
    <mergeCell ref="A19:C19"/>
    <mergeCell ref="A6:L6"/>
    <mergeCell ref="D9:D11"/>
    <mergeCell ref="A9:A11"/>
    <mergeCell ref="C9:C11"/>
    <mergeCell ref="B9:B11"/>
    <mergeCell ref="E9:L9"/>
    <mergeCell ref="F10:J10"/>
    <mergeCell ref="E10:E11"/>
  </mergeCells>
  <printOptions horizontalCentered="1"/>
  <pageMargins left="0.3937007874015748" right="0.3937007874015748" top="0.9055118110236221" bottom="0.7874015748031497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workbookViewId="0" topLeftCell="A1">
      <selection activeCell="E2" sqref="E2"/>
    </sheetView>
  </sheetViews>
  <sheetFormatPr defaultColWidth="9.140625" defaultRowHeight="12.75"/>
  <cols>
    <col min="1" max="1" width="6.57421875" style="189" customWidth="1"/>
    <col min="2" max="2" width="8.8515625" style="189" bestFit="1" customWidth="1"/>
    <col min="3" max="3" width="31.00390625" style="190" customWidth="1"/>
    <col min="4" max="4" width="12.7109375" style="190" customWidth="1"/>
    <col min="5" max="7" width="11.57421875" style="190" customWidth="1"/>
    <col min="8" max="8" width="7.8515625" style="190" customWidth="1"/>
    <col min="9" max="9" width="9.00390625" style="190" customWidth="1"/>
    <col min="10" max="11" width="14.28125" style="190" customWidth="1"/>
    <col min="12" max="12" width="14.57421875" style="190" customWidth="1"/>
    <col min="13" max="16384" width="9.140625" style="194" customWidth="1"/>
  </cols>
  <sheetData>
    <row r="1" ht="12.75">
      <c r="J1" s="193" t="s">
        <v>230</v>
      </c>
    </row>
    <row r="2" ht="12.75">
      <c r="J2" s="197" t="s">
        <v>192</v>
      </c>
    </row>
    <row r="3" ht="12.75">
      <c r="J3" s="190" t="s">
        <v>83</v>
      </c>
    </row>
    <row r="4" ht="12.75">
      <c r="J4" s="190" t="s">
        <v>188</v>
      </c>
    </row>
    <row r="5" ht="24.75" customHeight="1"/>
    <row r="6" spans="1:12" ht="18">
      <c r="A6" s="231" t="s">
        <v>231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</row>
    <row r="7" spans="1:6" ht="18">
      <c r="A7" s="195"/>
      <c r="B7" s="195"/>
      <c r="C7" s="195"/>
      <c r="D7" s="195"/>
      <c r="E7" s="195"/>
      <c r="F7" s="195"/>
    </row>
    <row r="8" spans="1:12" ht="14.25" customHeight="1">
      <c r="A8" s="196"/>
      <c r="B8" s="196"/>
      <c r="C8" s="196"/>
      <c r="D8" s="196"/>
      <c r="E8" s="196"/>
      <c r="G8" s="197"/>
      <c r="H8" s="197"/>
      <c r="I8" s="197"/>
      <c r="J8" s="197"/>
      <c r="K8" s="197"/>
      <c r="L8" s="198" t="s">
        <v>214</v>
      </c>
    </row>
    <row r="9" spans="1:12" s="200" customFormat="1" ht="18.75" customHeight="1">
      <c r="A9" s="229" t="s">
        <v>5</v>
      </c>
      <c r="B9" s="229" t="s">
        <v>198</v>
      </c>
      <c r="C9" s="229" t="s">
        <v>215</v>
      </c>
      <c r="D9" s="229" t="s">
        <v>232</v>
      </c>
      <c r="E9" s="229" t="s">
        <v>78</v>
      </c>
      <c r="F9" s="229"/>
      <c r="G9" s="229"/>
      <c r="H9" s="229"/>
      <c r="I9" s="229"/>
      <c r="J9" s="229"/>
      <c r="K9" s="229"/>
      <c r="L9" s="229"/>
    </row>
    <row r="10" spans="1:12" s="200" customFormat="1" ht="20.25" customHeight="1">
      <c r="A10" s="229"/>
      <c r="B10" s="229"/>
      <c r="C10" s="229"/>
      <c r="D10" s="229"/>
      <c r="E10" s="229" t="s">
        <v>217</v>
      </c>
      <c r="F10" s="229" t="s">
        <v>77</v>
      </c>
      <c r="G10" s="229"/>
      <c r="H10" s="229"/>
      <c r="I10" s="229"/>
      <c r="J10" s="229"/>
      <c r="K10" s="199"/>
      <c r="L10" s="229" t="s">
        <v>218</v>
      </c>
    </row>
    <row r="11" spans="1:12" s="200" customFormat="1" ht="69.75" customHeight="1">
      <c r="A11" s="229"/>
      <c r="B11" s="229"/>
      <c r="C11" s="229"/>
      <c r="D11" s="229"/>
      <c r="E11" s="229"/>
      <c r="F11" s="199" t="s">
        <v>219</v>
      </c>
      <c r="G11" s="199" t="s">
        <v>220</v>
      </c>
      <c r="H11" s="199" t="s">
        <v>221</v>
      </c>
      <c r="I11" s="199" t="s">
        <v>222</v>
      </c>
      <c r="J11" s="199" t="s">
        <v>223</v>
      </c>
      <c r="K11" s="199" t="s">
        <v>224</v>
      </c>
      <c r="L11" s="229"/>
    </row>
    <row r="12" spans="1:12" s="200" customFormat="1" ht="6" customHeight="1">
      <c r="A12" s="201">
        <v>1</v>
      </c>
      <c r="B12" s="201">
        <v>2</v>
      </c>
      <c r="C12" s="201">
        <v>3</v>
      </c>
      <c r="D12" s="201">
        <v>4</v>
      </c>
      <c r="E12" s="201">
        <v>5</v>
      </c>
      <c r="F12" s="201">
        <v>6</v>
      </c>
      <c r="G12" s="201">
        <v>7</v>
      </c>
      <c r="H12" s="201">
        <v>8</v>
      </c>
      <c r="I12" s="201">
        <v>9</v>
      </c>
      <c r="J12" s="201">
        <v>10</v>
      </c>
      <c r="K12" s="201">
        <v>11</v>
      </c>
      <c r="L12" s="201">
        <v>12</v>
      </c>
    </row>
    <row r="13" spans="1:12" s="200" customFormat="1" ht="19.5" customHeight="1">
      <c r="A13" s="202" t="s">
        <v>60</v>
      </c>
      <c r="B13" s="203"/>
      <c r="C13" s="204" t="s">
        <v>233</v>
      </c>
      <c r="D13" s="205">
        <v>26000</v>
      </c>
      <c r="E13" s="206">
        <v>26000</v>
      </c>
      <c r="F13" s="207">
        <v>0</v>
      </c>
      <c r="G13" s="207">
        <v>0</v>
      </c>
      <c r="H13" s="207">
        <v>0</v>
      </c>
      <c r="I13" s="207">
        <v>0</v>
      </c>
      <c r="J13" s="207">
        <v>0</v>
      </c>
      <c r="K13" s="206">
        <v>26000</v>
      </c>
      <c r="L13" s="205">
        <v>0</v>
      </c>
    </row>
    <row r="14" spans="1:12" s="200" customFormat="1" ht="28.5" customHeight="1">
      <c r="A14" s="208"/>
      <c r="B14" s="209" t="s">
        <v>61</v>
      </c>
      <c r="C14" s="210" t="s">
        <v>234</v>
      </c>
      <c r="D14" s="211">
        <v>26000</v>
      </c>
      <c r="E14" s="212">
        <v>26000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2">
        <v>26000</v>
      </c>
      <c r="L14" s="211">
        <v>0</v>
      </c>
    </row>
    <row r="15" spans="1:12" s="200" customFormat="1" ht="12.75" hidden="1">
      <c r="A15" s="208"/>
      <c r="B15" s="208"/>
      <c r="C15" s="213"/>
      <c r="D15" s="213"/>
      <c r="E15" s="212"/>
      <c r="F15" s="213"/>
      <c r="G15" s="213"/>
      <c r="H15" s="213"/>
      <c r="I15" s="213"/>
      <c r="J15" s="213"/>
      <c r="K15" s="214"/>
      <c r="L15" s="213"/>
    </row>
    <row r="16" spans="1:12" s="200" customFormat="1" ht="12.75" hidden="1">
      <c r="A16" s="208"/>
      <c r="B16" s="208"/>
      <c r="C16" s="213"/>
      <c r="D16" s="213"/>
      <c r="E16" s="212"/>
      <c r="F16" s="213"/>
      <c r="G16" s="213"/>
      <c r="H16" s="213"/>
      <c r="I16" s="213"/>
      <c r="J16" s="213"/>
      <c r="K16" s="214"/>
      <c r="L16" s="213"/>
    </row>
    <row r="17" spans="1:12" s="200" customFormat="1" ht="12.75" hidden="1">
      <c r="A17" s="208"/>
      <c r="B17" s="208"/>
      <c r="C17" s="213"/>
      <c r="D17" s="213"/>
      <c r="E17" s="212"/>
      <c r="F17" s="213"/>
      <c r="G17" s="213"/>
      <c r="H17" s="213"/>
      <c r="I17" s="213"/>
      <c r="J17" s="213"/>
      <c r="K17" s="214"/>
      <c r="L17" s="213"/>
    </row>
    <row r="18" spans="1:12" s="200" customFormat="1" ht="17.25" customHeight="1">
      <c r="A18" s="203">
        <v>801</v>
      </c>
      <c r="B18" s="203"/>
      <c r="C18" s="207" t="s">
        <v>225</v>
      </c>
      <c r="D18" s="205">
        <v>2925</v>
      </c>
      <c r="E18" s="206">
        <v>2925</v>
      </c>
      <c r="F18" s="205">
        <v>0</v>
      </c>
      <c r="G18" s="205">
        <v>0</v>
      </c>
      <c r="H18" s="207">
        <v>2925</v>
      </c>
      <c r="I18" s="207">
        <v>0</v>
      </c>
      <c r="J18" s="207">
        <v>0</v>
      </c>
      <c r="K18" s="215"/>
      <c r="L18" s="205">
        <v>0</v>
      </c>
    </row>
    <row r="19" spans="1:12" s="200" customFormat="1" ht="20.25" customHeight="1">
      <c r="A19" s="208"/>
      <c r="B19" s="208">
        <v>80104</v>
      </c>
      <c r="C19" s="216" t="s">
        <v>235</v>
      </c>
      <c r="D19" s="211">
        <v>2925</v>
      </c>
      <c r="E19" s="212">
        <v>2925</v>
      </c>
      <c r="F19" s="211">
        <v>0</v>
      </c>
      <c r="G19" s="211">
        <v>0</v>
      </c>
      <c r="H19" s="213">
        <v>2925</v>
      </c>
      <c r="I19" s="213">
        <v>0</v>
      </c>
      <c r="J19" s="213">
        <v>0</v>
      </c>
      <c r="K19" s="214"/>
      <c r="L19" s="213">
        <v>0</v>
      </c>
    </row>
    <row r="20" spans="1:16" s="219" customFormat="1" ht="24.75" customHeight="1">
      <c r="A20" s="230" t="s">
        <v>228</v>
      </c>
      <c r="B20" s="230"/>
      <c r="C20" s="230"/>
      <c r="D20" s="217">
        <f>D18+D13</f>
        <v>28925</v>
      </c>
      <c r="E20" s="217">
        <f aca="true" t="shared" si="0" ref="E20:L20">E18+E13</f>
        <v>28925</v>
      </c>
      <c r="F20" s="217">
        <f t="shared" si="0"/>
        <v>0</v>
      </c>
      <c r="G20" s="217">
        <f t="shared" si="0"/>
        <v>0</v>
      </c>
      <c r="H20" s="217">
        <f t="shared" si="0"/>
        <v>2925</v>
      </c>
      <c r="I20" s="217">
        <f t="shared" si="0"/>
        <v>0</v>
      </c>
      <c r="J20" s="217">
        <f t="shared" si="0"/>
        <v>0</v>
      </c>
      <c r="K20" s="217">
        <f t="shared" si="0"/>
        <v>26000</v>
      </c>
      <c r="L20" s="217">
        <f t="shared" si="0"/>
        <v>0</v>
      </c>
      <c r="M20" s="218"/>
      <c r="N20" s="218"/>
      <c r="O20" s="218"/>
      <c r="P20" s="218"/>
    </row>
    <row r="21" ht="31.5" customHeight="1"/>
    <row r="22" spans="1:12" ht="12.75">
      <c r="A22" s="220"/>
      <c r="I22" s="190" t="s">
        <v>229</v>
      </c>
      <c r="J22" s="227" t="s">
        <v>236</v>
      </c>
      <c r="K22" s="227"/>
      <c r="L22" s="227"/>
    </row>
    <row r="24" spans="10:12" ht="12.75">
      <c r="J24" s="227" t="s">
        <v>44</v>
      </c>
      <c r="K24" s="228"/>
      <c r="L24" s="228"/>
    </row>
  </sheetData>
  <mergeCells count="12">
    <mergeCell ref="A6:L6"/>
    <mergeCell ref="D9:D11"/>
    <mergeCell ref="A9:A11"/>
    <mergeCell ref="C9:C11"/>
    <mergeCell ref="B9:B11"/>
    <mergeCell ref="E9:L9"/>
    <mergeCell ref="F10:J10"/>
    <mergeCell ref="E10:E11"/>
    <mergeCell ref="J22:L22"/>
    <mergeCell ref="J24:L24"/>
    <mergeCell ref="L10:L11"/>
    <mergeCell ref="A20:C20"/>
  </mergeCells>
  <printOptions horizontalCentered="1"/>
  <pageMargins left="0.3937007874015748" right="0.3937007874015748" top="0.9055118110236221" bottom="0.787401574803149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H2" sqref="H2"/>
    </sheetView>
  </sheetViews>
  <sheetFormatPr defaultColWidth="9.140625" defaultRowHeight="12.75"/>
  <cols>
    <col min="1" max="1" width="4.421875" style="43" customWidth="1"/>
    <col min="2" max="2" width="4.57421875" style="43" customWidth="1"/>
    <col min="3" max="3" width="5.8515625" style="43" customWidth="1"/>
    <col min="4" max="4" width="6.00390625" style="43" customWidth="1"/>
    <col min="5" max="5" width="27.421875" style="43" customWidth="1"/>
    <col min="6" max="7" width="9.140625" style="43" customWidth="1"/>
    <col min="8" max="8" width="10.28125" style="43" customWidth="1"/>
    <col min="9" max="9" width="9.7109375" style="43" customWidth="1"/>
    <col min="10" max="10" width="6.7109375" style="43" customWidth="1"/>
    <col min="11" max="13" width="9.140625" style="43" customWidth="1"/>
    <col min="14" max="14" width="10.57421875" style="43" customWidth="1"/>
    <col min="15" max="16384" width="9.140625" style="43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32" t="s">
        <v>191</v>
      </c>
      <c r="M1" s="233"/>
      <c r="N1" s="233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33"/>
      <c r="M2" s="233"/>
      <c r="N2" s="233"/>
    </row>
    <row r="3" spans="1:14" ht="2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33"/>
      <c r="M3" s="233"/>
      <c r="N3" s="233"/>
    </row>
    <row r="4" spans="1:14" ht="21.75" customHeight="1">
      <c r="A4" s="234" t="s">
        <v>45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</row>
    <row r="5" spans="1:14" ht="18" customHeight="1">
      <c r="A5" s="235" t="s">
        <v>4</v>
      </c>
      <c r="B5" s="235" t="s">
        <v>5</v>
      </c>
      <c r="C5" s="235" t="s">
        <v>6</v>
      </c>
      <c r="D5" s="235" t="s">
        <v>7</v>
      </c>
      <c r="E5" s="236" t="s">
        <v>46</v>
      </c>
      <c r="F5" s="236" t="s">
        <v>9</v>
      </c>
      <c r="G5" s="236" t="s">
        <v>10</v>
      </c>
      <c r="H5" s="236"/>
      <c r="I5" s="236"/>
      <c r="J5" s="236"/>
      <c r="K5" s="236"/>
      <c r="L5" s="236"/>
      <c r="M5" s="236"/>
      <c r="N5" s="236" t="s">
        <v>1</v>
      </c>
    </row>
    <row r="6" spans="1:14" ht="12.75">
      <c r="A6" s="235"/>
      <c r="B6" s="235"/>
      <c r="C6" s="235"/>
      <c r="D6" s="235"/>
      <c r="E6" s="236"/>
      <c r="F6" s="236"/>
      <c r="G6" s="236" t="s">
        <v>47</v>
      </c>
      <c r="H6" s="236" t="s">
        <v>13</v>
      </c>
      <c r="I6" s="236"/>
      <c r="J6" s="236"/>
      <c r="K6" s="236"/>
      <c r="L6" s="236" t="s">
        <v>48</v>
      </c>
      <c r="M6" s="236" t="s">
        <v>49</v>
      </c>
      <c r="N6" s="236"/>
    </row>
    <row r="7" spans="1:14" ht="12.75">
      <c r="A7" s="235"/>
      <c r="B7" s="235"/>
      <c r="C7" s="235"/>
      <c r="D7" s="235"/>
      <c r="E7" s="236"/>
      <c r="F7" s="236"/>
      <c r="G7" s="236"/>
      <c r="H7" s="236" t="s">
        <v>14</v>
      </c>
      <c r="I7" s="236" t="s">
        <v>75</v>
      </c>
      <c r="J7" s="236" t="s">
        <v>50</v>
      </c>
      <c r="K7" s="236" t="s">
        <v>17</v>
      </c>
      <c r="L7" s="236"/>
      <c r="M7" s="236"/>
      <c r="N7" s="236"/>
    </row>
    <row r="8" spans="1:14" ht="12.75">
      <c r="A8" s="235"/>
      <c r="B8" s="235"/>
      <c r="C8" s="235"/>
      <c r="D8" s="235"/>
      <c r="E8" s="236"/>
      <c r="F8" s="236"/>
      <c r="G8" s="236"/>
      <c r="H8" s="236"/>
      <c r="I8" s="236"/>
      <c r="J8" s="236"/>
      <c r="K8" s="236"/>
      <c r="L8" s="236"/>
      <c r="M8" s="236"/>
      <c r="N8" s="236"/>
    </row>
    <row r="9" spans="1:14" ht="23.25" customHeight="1">
      <c r="A9" s="235"/>
      <c r="B9" s="235"/>
      <c r="C9" s="235"/>
      <c r="D9" s="235"/>
      <c r="E9" s="236"/>
      <c r="F9" s="236"/>
      <c r="G9" s="236"/>
      <c r="H9" s="236"/>
      <c r="I9" s="236"/>
      <c r="J9" s="236"/>
      <c r="K9" s="236"/>
      <c r="L9" s="236"/>
      <c r="M9" s="236"/>
      <c r="N9" s="236"/>
    </row>
    <row r="10" spans="1:14" ht="9.75" customHeight="1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4">
        <v>11</v>
      </c>
      <c r="L10" s="44">
        <v>12</v>
      </c>
      <c r="M10" s="44">
        <v>13</v>
      </c>
      <c r="N10" s="44">
        <v>14</v>
      </c>
    </row>
    <row r="11" spans="1:14" ht="43.5" customHeight="1">
      <c r="A11" s="5" t="s">
        <v>51</v>
      </c>
      <c r="B11" s="45" t="s">
        <v>18</v>
      </c>
      <c r="C11" s="45" t="s">
        <v>19</v>
      </c>
      <c r="D11" s="45" t="s">
        <v>52</v>
      </c>
      <c r="E11" s="46" t="s">
        <v>53</v>
      </c>
      <c r="F11" s="47">
        <v>5000000</v>
      </c>
      <c r="G11" s="47">
        <v>220000</v>
      </c>
      <c r="H11" s="47">
        <v>20000</v>
      </c>
      <c r="I11" s="47">
        <v>200000</v>
      </c>
      <c r="J11" s="46" t="s">
        <v>20</v>
      </c>
      <c r="K11" s="47"/>
      <c r="L11" s="47">
        <v>2390000</v>
      </c>
      <c r="M11" s="47">
        <v>2390000</v>
      </c>
      <c r="N11" s="48" t="s">
        <v>54</v>
      </c>
    </row>
    <row r="12" spans="1:14" ht="22.5" customHeight="1">
      <c r="A12" s="5" t="s">
        <v>92</v>
      </c>
      <c r="B12" s="45" t="s">
        <v>56</v>
      </c>
      <c r="C12" s="45" t="s">
        <v>57</v>
      </c>
      <c r="D12" s="45" t="s">
        <v>52</v>
      </c>
      <c r="E12" s="46" t="s">
        <v>58</v>
      </c>
      <c r="F12" s="47">
        <v>116000</v>
      </c>
      <c r="G12" s="47">
        <v>10000</v>
      </c>
      <c r="H12" s="47">
        <v>10000</v>
      </c>
      <c r="I12" s="47"/>
      <c r="J12" s="46" t="s">
        <v>20</v>
      </c>
      <c r="K12" s="47"/>
      <c r="L12" s="47">
        <v>106000</v>
      </c>
      <c r="M12" s="49"/>
      <c r="N12" s="48" t="str">
        <f aca="true" t="shared" si="0" ref="N12:N19">N11</f>
        <v> Urząd Gminy Sadkowice</v>
      </c>
    </row>
    <row r="13" spans="1:14" ht="22.5" customHeight="1">
      <c r="A13" s="5" t="s">
        <v>55</v>
      </c>
      <c r="B13" s="45" t="s">
        <v>60</v>
      </c>
      <c r="C13" s="45" t="s">
        <v>61</v>
      </c>
      <c r="D13" s="45" t="s">
        <v>52</v>
      </c>
      <c r="E13" s="46" t="s">
        <v>176</v>
      </c>
      <c r="F13" s="47">
        <v>270000</v>
      </c>
      <c r="G13" s="47">
        <v>20000</v>
      </c>
      <c r="H13" s="47">
        <v>20000</v>
      </c>
      <c r="I13" s="47"/>
      <c r="J13" s="46" t="str">
        <f>J12</f>
        <v>A.      
B.
C.
…</v>
      </c>
      <c r="K13" s="47"/>
      <c r="L13" s="47">
        <v>100000</v>
      </c>
      <c r="M13" s="47">
        <v>150000</v>
      </c>
      <c r="N13" s="48" t="str">
        <f>N12</f>
        <v> Urząd Gminy Sadkowice</v>
      </c>
    </row>
    <row r="14" spans="1:14" ht="64.5" customHeight="1">
      <c r="A14" s="5" t="s">
        <v>59</v>
      </c>
      <c r="B14" s="45" t="s">
        <v>60</v>
      </c>
      <c r="C14" s="45" t="s">
        <v>61</v>
      </c>
      <c r="D14" s="45" t="s">
        <v>52</v>
      </c>
      <c r="E14" s="46" t="s">
        <v>0</v>
      </c>
      <c r="F14" s="47">
        <v>110000</v>
      </c>
      <c r="G14" s="47">
        <v>60000</v>
      </c>
      <c r="H14" s="47">
        <v>60000</v>
      </c>
      <c r="I14" s="49"/>
      <c r="J14" s="46" t="s">
        <v>20</v>
      </c>
      <c r="K14" s="49"/>
      <c r="L14" s="47">
        <v>50000</v>
      </c>
      <c r="M14" s="49"/>
      <c r="N14" s="48" t="str">
        <f>N12</f>
        <v> Urząd Gminy Sadkowice</v>
      </c>
    </row>
    <row r="15" spans="1:14" ht="78.75" customHeight="1">
      <c r="A15" s="5" t="s">
        <v>62</v>
      </c>
      <c r="B15" s="45" t="s">
        <v>63</v>
      </c>
      <c r="C15" s="45" t="s">
        <v>64</v>
      </c>
      <c r="D15" s="45" t="s">
        <v>52</v>
      </c>
      <c r="E15" s="46" t="s">
        <v>183</v>
      </c>
      <c r="F15" s="47">
        <v>1000000</v>
      </c>
      <c r="G15" s="47">
        <v>160000</v>
      </c>
      <c r="H15" s="47">
        <v>160000</v>
      </c>
      <c r="I15" s="49"/>
      <c r="J15" s="46" t="s">
        <v>20</v>
      </c>
      <c r="K15" s="49"/>
      <c r="L15" s="47">
        <v>420000</v>
      </c>
      <c r="M15" s="47">
        <v>420000</v>
      </c>
      <c r="N15" s="48" t="str">
        <f t="shared" si="0"/>
        <v> Urząd Gminy Sadkowice</v>
      </c>
    </row>
    <row r="16" spans="1:14" ht="21" customHeight="1">
      <c r="A16" s="5" t="s">
        <v>65</v>
      </c>
      <c r="B16" s="45" t="s">
        <v>63</v>
      </c>
      <c r="C16" s="45" t="s">
        <v>66</v>
      </c>
      <c r="D16" s="45" t="s">
        <v>52</v>
      </c>
      <c r="E16" s="46" t="s">
        <v>67</v>
      </c>
      <c r="F16" s="47">
        <v>1600000</v>
      </c>
      <c r="G16" s="47">
        <v>220000</v>
      </c>
      <c r="H16" s="47">
        <v>220000</v>
      </c>
      <c r="I16" s="47"/>
      <c r="J16" s="46" t="str">
        <f>J15</f>
        <v>A.      
B.
C.
…</v>
      </c>
      <c r="K16" s="49"/>
      <c r="L16" s="47">
        <v>1380000</v>
      </c>
      <c r="M16" s="47"/>
      <c r="N16" s="48" t="str">
        <f t="shared" si="0"/>
        <v> Urząd Gminy Sadkowice</v>
      </c>
    </row>
    <row r="17" spans="1:14" ht="21.75" customHeight="1">
      <c r="A17" s="5" t="s">
        <v>68</v>
      </c>
      <c r="B17" s="45" t="s">
        <v>63</v>
      </c>
      <c r="C17" s="45" t="s">
        <v>66</v>
      </c>
      <c r="D17" s="45" t="s">
        <v>52</v>
      </c>
      <c r="E17" s="46" t="s">
        <v>174</v>
      </c>
      <c r="F17" s="47">
        <v>1135000</v>
      </c>
      <c r="G17" s="47">
        <v>5000</v>
      </c>
      <c r="H17" s="47">
        <v>5000</v>
      </c>
      <c r="I17" s="47"/>
      <c r="J17" s="46" t="str">
        <f>J16</f>
        <v>A.      
B.
C.
…</v>
      </c>
      <c r="K17" s="49"/>
      <c r="L17" s="47">
        <v>30000</v>
      </c>
      <c r="M17" s="47">
        <v>1100000</v>
      </c>
      <c r="N17" s="48" t="str">
        <f>N16</f>
        <v> Urząd Gminy Sadkowice</v>
      </c>
    </row>
    <row r="18" spans="1:14" ht="56.25" customHeight="1">
      <c r="A18" s="5" t="s">
        <v>71</v>
      </c>
      <c r="B18" s="45" t="s">
        <v>69</v>
      </c>
      <c r="C18" s="45" t="s">
        <v>70</v>
      </c>
      <c r="D18" s="45" t="s">
        <v>52</v>
      </c>
      <c r="E18" s="46" t="s">
        <v>182</v>
      </c>
      <c r="F18" s="47">
        <v>110000</v>
      </c>
      <c r="G18" s="47">
        <v>60000</v>
      </c>
      <c r="H18" s="47">
        <v>60000</v>
      </c>
      <c r="I18" s="47"/>
      <c r="J18" s="46" t="str">
        <f>J16</f>
        <v>A.      
B.
C.
…</v>
      </c>
      <c r="K18" s="49" t="s">
        <v>76</v>
      </c>
      <c r="L18" s="47">
        <v>50000</v>
      </c>
      <c r="M18" s="47"/>
      <c r="N18" s="48" t="str">
        <f>N16</f>
        <v> Urząd Gminy Sadkowice</v>
      </c>
    </row>
    <row r="19" spans="1:14" ht="25.5" customHeight="1">
      <c r="A19" s="5" t="s">
        <v>177</v>
      </c>
      <c r="B19" s="45" t="s">
        <v>72</v>
      </c>
      <c r="C19" s="45" t="s">
        <v>73</v>
      </c>
      <c r="D19" s="45" t="s">
        <v>52</v>
      </c>
      <c r="E19" s="46" t="s">
        <v>37</v>
      </c>
      <c r="F19" s="47">
        <v>550000</v>
      </c>
      <c r="G19" s="47">
        <v>30000</v>
      </c>
      <c r="H19" s="47">
        <v>30000</v>
      </c>
      <c r="I19" s="47"/>
      <c r="J19" s="46" t="str">
        <f>J18</f>
        <v>A.      
B.
C.
…</v>
      </c>
      <c r="K19" s="47"/>
      <c r="L19" s="47">
        <v>260000</v>
      </c>
      <c r="M19" s="47">
        <v>260000</v>
      </c>
      <c r="N19" s="48" t="str">
        <f t="shared" si="0"/>
        <v> Urząd Gminy Sadkowice</v>
      </c>
    </row>
    <row r="20" spans="1:14" ht="15" customHeight="1">
      <c r="A20" s="239" t="s">
        <v>38</v>
      </c>
      <c r="B20" s="239"/>
      <c r="C20" s="239"/>
      <c r="D20" s="239"/>
      <c r="E20" s="239"/>
      <c r="F20" s="50">
        <f aca="true" t="shared" si="1" ref="F20:M20">SUM(F11:F19)</f>
        <v>9891000</v>
      </c>
      <c r="G20" s="50">
        <f t="shared" si="1"/>
        <v>785000</v>
      </c>
      <c r="H20" s="50">
        <f t="shared" si="1"/>
        <v>585000</v>
      </c>
      <c r="I20" s="50">
        <f t="shared" si="1"/>
        <v>200000</v>
      </c>
      <c r="J20" s="50">
        <f t="shared" si="1"/>
        <v>0</v>
      </c>
      <c r="K20" s="50">
        <f t="shared" si="1"/>
        <v>0</v>
      </c>
      <c r="L20" s="50">
        <f t="shared" si="1"/>
        <v>4786000</v>
      </c>
      <c r="M20" s="50">
        <f t="shared" si="1"/>
        <v>4320000</v>
      </c>
      <c r="N20" s="51" t="s">
        <v>39</v>
      </c>
    </row>
    <row r="21" spans="1:14" ht="12.75">
      <c r="A21" s="1" t="s">
        <v>74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 t="s">
        <v>40</v>
      </c>
      <c r="B22" s="1"/>
      <c r="C22" s="1"/>
      <c r="D22" s="1"/>
      <c r="E22" s="1"/>
      <c r="F22" s="1"/>
      <c r="G22" s="1"/>
      <c r="H22" s="1"/>
      <c r="I22" s="1"/>
      <c r="J22" s="1"/>
      <c r="K22" s="237" t="s">
        <v>42</v>
      </c>
      <c r="L22" s="237"/>
      <c r="M22" s="237"/>
      <c r="N22" s="237"/>
    </row>
    <row r="23" spans="1:14" ht="12.75">
      <c r="A23" s="1" t="s">
        <v>41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38"/>
      <c r="M23" s="238"/>
      <c r="N23" s="1"/>
    </row>
    <row r="24" spans="1:14" ht="12.75">
      <c r="A24" s="1" t="s">
        <v>43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37" t="s">
        <v>44</v>
      </c>
      <c r="M24" s="237"/>
      <c r="N24" s="1"/>
    </row>
  </sheetData>
  <mergeCells count="22">
    <mergeCell ref="K22:N22"/>
    <mergeCell ref="L23:M23"/>
    <mergeCell ref="L24:M24"/>
    <mergeCell ref="A20:E20"/>
    <mergeCell ref="G6:G9"/>
    <mergeCell ref="H6:K6"/>
    <mergeCell ref="L6:L9"/>
    <mergeCell ref="M6:M9"/>
    <mergeCell ref="H7:H9"/>
    <mergeCell ref="I7:I9"/>
    <mergeCell ref="J7:J9"/>
    <mergeCell ref="K7:K9"/>
    <mergeCell ref="L1:N3"/>
    <mergeCell ref="A4:N4"/>
    <mergeCell ref="A5:A9"/>
    <mergeCell ref="B5:B9"/>
    <mergeCell ref="C5:C9"/>
    <mergeCell ref="D5:D9"/>
    <mergeCell ref="E5:E9"/>
    <mergeCell ref="F5:F9"/>
    <mergeCell ref="G5:M5"/>
    <mergeCell ref="N5:N9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G2" sqref="G2"/>
    </sheetView>
  </sheetViews>
  <sheetFormatPr defaultColWidth="9.140625" defaultRowHeight="12.75"/>
  <cols>
    <col min="1" max="1" width="5.57421875" style="1" customWidth="1"/>
    <col min="2" max="2" width="6.8515625" style="2" customWidth="1"/>
    <col min="3" max="3" width="7.7109375" style="1" customWidth="1"/>
    <col min="4" max="4" width="5.421875" style="1" hidden="1" customWidth="1"/>
    <col min="5" max="5" width="33.28125" style="1" customWidth="1"/>
    <col min="6" max="6" width="12.00390625" style="1" customWidth="1"/>
    <col min="7" max="7" width="11.8515625" style="1" customWidth="1"/>
    <col min="8" max="8" width="11.140625" style="1" customWidth="1"/>
    <col min="9" max="9" width="11.7109375" style="1" customWidth="1"/>
    <col min="10" max="10" width="13.140625" style="1" customWidth="1"/>
    <col min="11" max="11" width="6.28125" style="1" customWidth="1"/>
    <col min="12" max="12" width="12.8515625" style="1" customWidth="1"/>
    <col min="13" max="16384" width="9.140625" style="1" customWidth="1"/>
  </cols>
  <sheetData>
    <row r="1" spans="10:12" ht="12.75">
      <c r="J1" s="117" t="s">
        <v>185</v>
      </c>
      <c r="K1" s="117"/>
      <c r="L1" s="117"/>
    </row>
    <row r="2" spans="10:12" ht="12.75">
      <c r="J2" s="118" t="s">
        <v>190</v>
      </c>
      <c r="K2" s="119"/>
      <c r="L2" s="119"/>
    </row>
    <row r="3" spans="10:12" ht="12.75">
      <c r="J3" s="119" t="s">
        <v>2</v>
      </c>
      <c r="K3" s="119"/>
      <c r="L3" s="119"/>
    </row>
    <row r="4" spans="10:12" ht="12.75">
      <c r="J4" s="118" t="s">
        <v>186</v>
      </c>
      <c r="K4" s="119"/>
      <c r="L4" s="119"/>
    </row>
    <row r="5" spans="1:12" ht="16.5" customHeight="1">
      <c r="A5" s="234" t="s">
        <v>3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1:12" s="3" customFormat="1" ht="13.5" customHeight="1">
      <c r="A6" s="120" t="s">
        <v>4</v>
      </c>
      <c r="B6" s="120" t="s">
        <v>5</v>
      </c>
      <c r="C6" s="120" t="s">
        <v>6</v>
      </c>
      <c r="D6" s="120" t="s">
        <v>7</v>
      </c>
      <c r="E6" s="121" t="s">
        <v>8</v>
      </c>
      <c r="F6" s="121" t="s">
        <v>9</v>
      </c>
      <c r="G6" s="121" t="s">
        <v>10</v>
      </c>
      <c r="H6" s="121"/>
      <c r="I6" s="121"/>
      <c r="J6" s="121"/>
      <c r="K6" s="121"/>
      <c r="L6" s="121" t="s">
        <v>11</v>
      </c>
    </row>
    <row r="7" spans="1:12" s="3" customFormat="1" ht="14.25" customHeight="1">
      <c r="A7" s="120"/>
      <c r="B7" s="120"/>
      <c r="C7" s="120"/>
      <c r="D7" s="120"/>
      <c r="E7" s="121"/>
      <c r="F7" s="121"/>
      <c r="G7" s="121" t="s">
        <v>12</v>
      </c>
      <c r="H7" s="121" t="s">
        <v>13</v>
      </c>
      <c r="I7" s="121"/>
      <c r="J7" s="121"/>
      <c r="K7" s="121"/>
      <c r="L7" s="121"/>
    </row>
    <row r="8" spans="1:12" s="3" customFormat="1" ht="15.75" customHeight="1">
      <c r="A8" s="120"/>
      <c r="B8" s="120"/>
      <c r="C8" s="120"/>
      <c r="D8" s="120"/>
      <c r="E8" s="121"/>
      <c r="F8" s="121"/>
      <c r="G8" s="121"/>
      <c r="H8" s="121" t="s">
        <v>14</v>
      </c>
      <c r="I8" s="121" t="s">
        <v>15</v>
      </c>
      <c r="J8" s="121" t="s">
        <v>16</v>
      </c>
      <c r="K8" s="121" t="s">
        <v>17</v>
      </c>
      <c r="L8" s="121"/>
    </row>
    <row r="9" spans="1:12" s="3" customFormat="1" ht="13.5" customHeight="1">
      <c r="A9" s="120"/>
      <c r="B9" s="120"/>
      <c r="C9" s="120"/>
      <c r="D9" s="120"/>
      <c r="E9" s="121"/>
      <c r="F9" s="121"/>
      <c r="G9" s="121"/>
      <c r="H9" s="121"/>
      <c r="I9" s="121"/>
      <c r="J9" s="121"/>
      <c r="K9" s="121"/>
      <c r="L9" s="121"/>
    </row>
    <row r="10" spans="1:12" s="3" customFormat="1" ht="13.5" customHeight="1">
      <c r="A10" s="120"/>
      <c r="B10" s="120"/>
      <c r="C10" s="120"/>
      <c r="D10" s="120"/>
      <c r="E10" s="121"/>
      <c r="F10" s="121"/>
      <c r="G10" s="121"/>
      <c r="H10" s="121"/>
      <c r="I10" s="121"/>
      <c r="J10" s="121"/>
      <c r="K10" s="121"/>
      <c r="L10" s="121"/>
    </row>
    <row r="11" spans="1:12" ht="7.5" customHeight="1">
      <c r="A11" s="4">
        <v>1</v>
      </c>
      <c r="B11" s="5">
        <v>2</v>
      </c>
      <c r="C11" s="4">
        <v>3</v>
      </c>
      <c r="D11" s="4">
        <v>4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</row>
    <row r="12" spans="1:12" s="3" customFormat="1" ht="47.25" customHeight="1">
      <c r="A12" s="240">
        <v>1</v>
      </c>
      <c r="B12" s="221" t="s">
        <v>18</v>
      </c>
      <c r="C12" s="7" t="s">
        <v>19</v>
      </c>
      <c r="D12" s="6"/>
      <c r="E12" s="8" t="s">
        <v>184</v>
      </c>
      <c r="F12" s="9">
        <v>5000000</v>
      </c>
      <c r="G12" s="10">
        <v>220000</v>
      </c>
      <c r="H12" s="9">
        <v>20000</v>
      </c>
      <c r="I12" s="9">
        <v>200000</v>
      </c>
      <c r="J12" s="11" t="s">
        <v>20</v>
      </c>
      <c r="K12" s="12"/>
      <c r="L12" s="13" t="str">
        <f>L13</f>
        <v>Urząd Gminy Sadkowice</v>
      </c>
    </row>
    <row r="13" spans="1:12" ht="21.75" customHeight="1">
      <c r="A13" s="248"/>
      <c r="B13" s="191"/>
      <c r="C13" s="221" t="s">
        <v>21</v>
      </c>
      <c r="D13" s="6"/>
      <c r="E13" s="8" t="s">
        <v>22</v>
      </c>
      <c r="F13" s="9">
        <v>60000</v>
      </c>
      <c r="G13" s="9">
        <v>60000</v>
      </c>
      <c r="H13" s="9">
        <v>13600</v>
      </c>
      <c r="I13" s="9"/>
      <c r="J13" s="11" t="s">
        <v>172</v>
      </c>
      <c r="K13" s="6"/>
      <c r="L13" s="13" t="s">
        <v>23</v>
      </c>
    </row>
    <row r="14" spans="1:12" ht="12.75" customHeight="1">
      <c r="A14" s="241"/>
      <c r="B14" s="192"/>
      <c r="C14" s="192"/>
      <c r="D14" s="6"/>
      <c r="E14" s="8" t="s">
        <v>24</v>
      </c>
      <c r="F14" s="9">
        <v>5000</v>
      </c>
      <c r="G14" s="9">
        <v>5000</v>
      </c>
      <c r="H14" s="9">
        <v>5000</v>
      </c>
      <c r="I14" s="9"/>
      <c r="J14" s="11" t="str">
        <f>J12</f>
        <v>A.      
B.
C.
…</v>
      </c>
      <c r="K14" s="6"/>
      <c r="L14" s="13" t="str">
        <f>L13</f>
        <v>Urząd Gminy Sadkowice</v>
      </c>
    </row>
    <row r="15" spans="1:12" ht="17.25" customHeight="1">
      <c r="A15" s="132">
        <v>2</v>
      </c>
      <c r="B15" s="134">
        <v>600</v>
      </c>
      <c r="C15" s="134">
        <v>60016</v>
      </c>
      <c r="D15" s="15"/>
      <c r="E15" s="122" t="s">
        <v>179</v>
      </c>
      <c r="F15" s="124">
        <v>1505300</v>
      </c>
      <c r="G15" s="124">
        <v>1235300</v>
      </c>
      <c r="H15" s="124">
        <v>504077</v>
      </c>
      <c r="I15" s="124">
        <v>731223</v>
      </c>
      <c r="J15" s="111" t="str">
        <f>J14</f>
        <v>A.      
B.
C.
…</v>
      </c>
      <c r="K15" s="240"/>
      <c r="L15" s="132" t="s">
        <v>23</v>
      </c>
    </row>
    <row r="16" spans="1:12" ht="60" customHeight="1">
      <c r="A16" s="133"/>
      <c r="B16" s="116"/>
      <c r="C16" s="116"/>
      <c r="D16" s="15"/>
      <c r="E16" s="123"/>
      <c r="F16" s="109"/>
      <c r="G16" s="109"/>
      <c r="H16" s="109"/>
      <c r="I16" s="109"/>
      <c r="J16" s="112"/>
      <c r="K16" s="241"/>
      <c r="L16" s="133"/>
    </row>
    <row r="17" spans="1:12" ht="54.75" customHeight="1">
      <c r="A17" s="16">
        <v>3</v>
      </c>
      <c r="B17" s="17">
        <v>700</v>
      </c>
      <c r="C17" s="18">
        <v>70005</v>
      </c>
      <c r="D17" s="15"/>
      <c r="E17" s="19" t="s">
        <v>189</v>
      </c>
      <c r="F17" s="20">
        <v>25000</v>
      </c>
      <c r="G17" s="20">
        <v>25000</v>
      </c>
      <c r="H17" s="20">
        <v>8003</v>
      </c>
      <c r="I17" s="20">
        <v>16997</v>
      </c>
      <c r="J17" s="11" t="str">
        <f>J15</f>
        <v>A.      
B.
C.
…</v>
      </c>
      <c r="K17" s="21"/>
      <c r="L17" s="15" t="str">
        <f>L15</f>
        <v>Urząd Gminy Sadkowice</v>
      </c>
    </row>
    <row r="18" spans="1:12" ht="19.5" customHeight="1">
      <c r="A18" s="240">
        <v>4</v>
      </c>
      <c r="B18" s="242">
        <v>750</v>
      </c>
      <c r="C18" s="242">
        <v>75023</v>
      </c>
      <c r="D18" s="15"/>
      <c r="E18" s="19" t="s">
        <v>173</v>
      </c>
      <c r="F18" s="20">
        <v>270000</v>
      </c>
      <c r="G18" s="20">
        <v>20000</v>
      </c>
      <c r="H18" s="20">
        <v>20000</v>
      </c>
      <c r="I18" s="20"/>
      <c r="J18" s="11" t="str">
        <f>J17</f>
        <v>A.      
B.
C.
…</v>
      </c>
      <c r="K18" s="21"/>
      <c r="L18" s="15" t="str">
        <f>L17</f>
        <v>Urząd Gminy Sadkowice</v>
      </c>
    </row>
    <row r="19" spans="1:13" ht="54.75" customHeight="1">
      <c r="A19" s="241"/>
      <c r="B19" s="243"/>
      <c r="C19" s="243"/>
      <c r="D19" s="4"/>
      <c r="E19" s="19" t="s">
        <v>0</v>
      </c>
      <c r="F19" s="20">
        <v>110000</v>
      </c>
      <c r="G19" s="20">
        <v>60000</v>
      </c>
      <c r="H19" s="10"/>
      <c r="I19" s="10">
        <v>60000</v>
      </c>
      <c r="J19" s="23" t="str">
        <f>J17</f>
        <v>A.      
B.
C.
…</v>
      </c>
      <c r="K19" s="24"/>
      <c r="L19" s="25" t="s">
        <v>23</v>
      </c>
      <c r="M19" s="26"/>
    </row>
    <row r="20" spans="1:13" ht="21" customHeight="1">
      <c r="A20" s="6">
        <v>5</v>
      </c>
      <c r="B20" s="27">
        <v>754</v>
      </c>
      <c r="C20" s="28">
        <v>75412</v>
      </c>
      <c r="D20" s="29"/>
      <c r="E20" s="19" t="s">
        <v>25</v>
      </c>
      <c r="F20" s="20">
        <v>15000</v>
      </c>
      <c r="G20" s="20">
        <v>15000</v>
      </c>
      <c r="H20" s="10">
        <v>15000</v>
      </c>
      <c r="I20" s="10"/>
      <c r="J20" s="23"/>
      <c r="K20" s="24"/>
      <c r="L20" s="25" t="str">
        <f>L19</f>
        <v>Urząd Gminy Sadkowice</v>
      </c>
      <c r="M20" s="26"/>
    </row>
    <row r="21" spans="1:13" ht="66.75" customHeight="1">
      <c r="A21" s="240">
        <v>6</v>
      </c>
      <c r="B21" s="242">
        <v>801</v>
      </c>
      <c r="C21" s="250">
        <v>80101</v>
      </c>
      <c r="D21" s="29"/>
      <c r="E21" s="19" t="s">
        <v>183</v>
      </c>
      <c r="F21" s="20">
        <v>1000000</v>
      </c>
      <c r="G21" s="20">
        <v>160000</v>
      </c>
      <c r="H21" s="10"/>
      <c r="I21" s="10">
        <v>160000</v>
      </c>
      <c r="J21" s="23" t="str">
        <f>J19</f>
        <v>A.      
B.
C.
…</v>
      </c>
      <c r="K21" s="24"/>
      <c r="L21" s="25" t="s">
        <v>23</v>
      </c>
      <c r="M21" s="26"/>
    </row>
    <row r="22" spans="1:12" ht="32.25" customHeight="1">
      <c r="A22" s="248"/>
      <c r="B22" s="249"/>
      <c r="C22" s="251"/>
      <c r="D22" s="30"/>
      <c r="E22" s="19" t="s">
        <v>26</v>
      </c>
      <c r="F22" s="10">
        <v>120000</v>
      </c>
      <c r="G22" s="10">
        <v>120000</v>
      </c>
      <c r="H22" s="10">
        <v>120000</v>
      </c>
      <c r="I22" s="10"/>
      <c r="J22" s="23" t="str">
        <f>J21</f>
        <v>A.      
B.
C.
…</v>
      </c>
      <c r="K22" s="4"/>
      <c r="L22" s="25" t="str">
        <f>L21</f>
        <v>Urząd Gminy Sadkowice</v>
      </c>
    </row>
    <row r="23" spans="1:12" ht="20.25" customHeight="1">
      <c r="A23" s="248"/>
      <c r="B23" s="249"/>
      <c r="C23" s="246">
        <v>80110</v>
      </c>
      <c r="D23" s="14"/>
      <c r="E23" s="19" t="s">
        <v>174</v>
      </c>
      <c r="F23" s="10">
        <v>1135000</v>
      </c>
      <c r="G23" s="10">
        <v>5000</v>
      </c>
      <c r="H23" s="10">
        <v>5000</v>
      </c>
      <c r="I23" s="10"/>
      <c r="J23" s="23" t="str">
        <f>J22</f>
        <v>A.      
B.
C.
…</v>
      </c>
      <c r="K23" s="4"/>
      <c r="L23" s="25" t="str">
        <f>L22</f>
        <v>Urząd Gminy Sadkowice</v>
      </c>
    </row>
    <row r="24" spans="1:12" ht="27" customHeight="1">
      <c r="A24" s="248"/>
      <c r="B24" s="249"/>
      <c r="C24" s="246"/>
      <c r="D24" s="14"/>
      <c r="E24" s="33" t="s">
        <v>27</v>
      </c>
      <c r="F24" s="31">
        <v>85000</v>
      </c>
      <c r="G24" s="31">
        <v>85000</v>
      </c>
      <c r="H24" s="31">
        <v>85000</v>
      </c>
      <c r="I24" s="31"/>
      <c r="J24" s="32" t="str">
        <f>J23</f>
        <v>A.      
B.
C.
…</v>
      </c>
      <c r="K24" s="14"/>
      <c r="L24" s="34" t="s">
        <v>28</v>
      </c>
    </row>
    <row r="25" spans="1:12" ht="21.75" customHeight="1">
      <c r="A25" s="248"/>
      <c r="B25" s="249"/>
      <c r="C25" s="246"/>
      <c r="D25" s="30"/>
      <c r="E25" s="19" t="s">
        <v>29</v>
      </c>
      <c r="F25" s="10">
        <v>55000</v>
      </c>
      <c r="G25" s="10">
        <v>55000</v>
      </c>
      <c r="H25" s="10">
        <v>55000</v>
      </c>
      <c r="I25" s="10"/>
      <c r="J25" s="23" t="str">
        <f>J24</f>
        <v>A.      
B.
C.
…</v>
      </c>
      <c r="K25" s="4"/>
      <c r="L25" s="15" t="str">
        <f>L24</f>
        <v>Urzad Gminy Sadkowice</v>
      </c>
    </row>
    <row r="26" spans="1:12" ht="20.25" customHeight="1">
      <c r="A26" s="248"/>
      <c r="B26" s="249"/>
      <c r="C26" s="246"/>
      <c r="D26" s="30"/>
      <c r="E26" s="33" t="s">
        <v>181</v>
      </c>
      <c r="F26" s="35">
        <v>1600000</v>
      </c>
      <c r="G26" s="35">
        <v>220000</v>
      </c>
      <c r="H26" s="31">
        <v>220000</v>
      </c>
      <c r="I26" s="35"/>
      <c r="J26" s="32" t="str">
        <f>J24</f>
        <v>A.      
B.
C.
…</v>
      </c>
      <c r="K26" s="14"/>
      <c r="L26" s="34" t="s">
        <v>30</v>
      </c>
    </row>
    <row r="27" spans="1:12" ht="21.75" customHeight="1">
      <c r="A27" s="248"/>
      <c r="B27" s="249"/>
      <c r="C27" s="247"/>
      <c r="D27" s="29"/>
      <c r="E27" s="19" t="s">
        <v>31</v>
      </c>
      <c r="F27" s="20">
        <v>3000</v>
      </c>
      <c r="G27" s="20">
        <v>3000</v>
      </c>
      <c r="H27" s="10">
        <v>3000</v>
      </c>
      <c r="I27" s="20"/>
      <c r="J27" s="23" t="str">
        <f>J26</f>
        <v>A.      
B.
C.
…</v>
      </c>
      <c r="K27" s="4"/>
      <c r="L27" s="15" t="s">
        <v>32</v>
      </c>
    </row>
    <row r="28" spans="1:12" ht="23.25" customHeight="1">
      <c r="A28" s="248"/>
      <c r="B28" s="249"/>
      <c r="C28" s="252">
        <v>80113</v>
      </c>
      <c r="D28" s="30"/>
      <c r="E28" s="33" t="s">
        <v>33</v>
      </c>
      <c r="F28" s="35">
        <v>25000</v>
      </c>
      <c r="G28" s="35">
        <v>25000</v>
      </c>
      <c r="H28" s="31">
        <v>25000</v>
      </c>
      <c r="I28" s="35"/>
      <c r="J28" s="32" t="str">
        <f>J27</f>
        <v>A.      
B.
C.
…</v>
      </c>
      <c r="K28" s="14"/>
      <c r="L28" s="34" t="str">
        <f>L26</f>
        <v>Urząd Gminy Sadkowice           </v>
      </c>
    </row>
    <row r="29" spans="1:12" ht="24.75" customHeight="1">
      <c r="A29" s="241"/>
      <c r="B29" s="243"/>
      <c r="C29" s="253"/>
      <c r="D29" s="29"/>
      <c r="E29" s="19" t="s">
        <v>34</v>
      </c>
      <c r="F29" s="20">
        <v>230000</v>
      </c>
      <c r="G29" s="20">
        <v>230000</v>
      </c>
      <c r="H29" s="10">
        <v>230000</v>
      </c>
      <c r="I29" s="20"/>
      <c r="J29" s="23" t="str">
        <f>J28</f>
        <v>A.      
B.
C.
…</v>
      </c>
      <c r="K29" s="4"/>
      <c r="L29" s="15" t="str">
        <f>L28</f>
        <v>Urząd Gminy Sadkowice           </v>
      </c>
    </row>
    <row r="30" spans="1:12" ht="54" customHeight="1">
      <c r="A30" s="240">
        <v>7</v>
      </c>
      <c r="B30" s="242">
        <v>852</v>
      </c>
      <c r="C30" s="244">
        <v>85219</v>
      </c>
      <c r="D30" s="4"/>
      <c r="E30" s="19" t="s">
        <v>182</v>
      </c>
      <c r="F30" s="10">
        <v>110000</v>
      </c>
      <c r="G30" s="10">
        <v>60000</v>
      </c>
      <c r="H30" s="10"/>
      <c r="I30" s="10">
        <v>60000</v>
      </c>
      <c r="J30" s="23" t="str">
        <f>J29</f>
        <v>A.      
B.
C.
…</v>
      </c>
      <c r="K30" s="4"/>
      <c r="L30" s="15" t="s">
        <v>23</v>
      </c>
    </row>
    <row r="31" spans="1:12" ht="24" customHeight="1">
      <c r="A31" s="241"/>
      <c r="B31" s="243"/>
      <c r="C31" s="245"/>
      <c r="D31" s="4"/>
      <c r="E31" s="19" t="s">
        <v>35</v>
      </c>
      <c r="F31" s="10">
        <v>5000</v>
      </c>
      <c r="G31" s="10">
        <v>5000</v>
      </c>
      <c r="H31" s="10">
        <v>5000</v>
      </c>
      <c r="I31" s="10"/>
      <c r="J31" s="23" t="str">
        <f>J30</f>
        <v>A.      
B.
C.
…</v>
      </c>
      <c r="K31" s="4"/>
      <c r="L31" s="15" t="s">
        <v>36</v>
      </c>
    </row>
    <row r="32" spans="1:12" ht="80.25" customHeight="1">
      <c r="A32" s="100">
        <v>8</v>
      </c>
      <c r="B32" s="101">
        <v>900</v>
      </c>
      <c r="C32" s="102">
        <v>90015</v>
      </c>
      <c r="D32" s="4"/>
      <c r="E32" s="19" t="s">
        <v>122</v>
      </c>
      <c r="F32" s="10">
        <v>179388</v>
      </c>
      <c r="G32" s="10">
        <v>179388</v>
      </c>
      <c r="H32" s="10">
        <v>17938</v>
      </c>
      <c r="I32" s="10">
        <v>161450</v>
      </c>
      <c r="J32" s="23" t="str">
        <f>J30</f>
        <v>A.      
B.
C.
…</v>
      </c>
      <c r="K32" s="4"/>
      <c r="L32" s="15" t="str">
        <f>L30</f>
        <v>Urząd Gminy Sadkowice</v>
      </c>
    </row>
    <row r="33" spans="1:12" ht="24" customHeight="1">
      <c r="A33" s="240">
        <v>9</v>
      </c>
      <c r="B33" s="242">
        <v>921</v>
      </c>
      <c r="C33" s="244">
        <v>92195</v>
      </c>
      <c r="D33" s="4"/>
      <c r="E33" s="19" t="s">
        <v>37</v>
      </c>
      <c r="F33" s="10">
        <v>359000</v>
      </c>
      <c r="G33" s="10">
        <v>30000</v>
      </c>
      <c r="H33" s="10">
        <v>30000</v>
      </c>
      <c r="I33" s="10"/>
      <c r="J33" s="23" t="str">
        <f>J32</f>
        <v>A.      
B.
C.
…</v>
      </c>
      <c r="K33" s="21"/>
      <c r="L33" s="15" t="str">
        <f>L32</f>
        <v>Urząd Gminy Sadkowice</v>
      </c>
    </row>
    <row r="34" spans="1:12" ht="22.5" customHeight="1">
      <c r="A34" s="241"/>
      <c r="B34" s="243"/>
      <c r="C34" s="245"/>
      <c r="D34" s="4"/>
      <c r="E34" s="19" t="s">
        <v>178</v>
      </c>
      <c r="F34" s="10">
        <v>6500</v>
      </c>
      <c r="G34" s="10">
        <v>6500</v>
      </c>
      <c r="H34" s="10">
        <v>6500</v>
      </c>
      <c r="I34" s="10"/>
      <c r="J34" s="23" t="str">
        <f>J33</f>
        <v>A.      
B.
C.
…</v>
      </c>
      <c r="K34" s="21"/>
      <c r="L34" s="15" t="str">
        <f>L33</f>
        <v>Urząd Gminy Sadkowice</v>
      </c>
    </row>
    <row r="35" spans="1:12" ht="18" customHeight="1">
      <c r="A35" s="113" t="s">
        <v>38</v>
      </c>
      <c r="B35" s="114"/>
      <c r="C35" s="114"/>
      <c r="D35" s="114"/>
      <c r="E35" s="115"/>
      <c r="F35" s="36">
        <f>SUM(F12:F34)</f>
        <v>11903188</v>
      </c>
      <c r="G35" s="36">
        <f>SUM(G12:G34)</f>
        <v>2824188</v>
      </c>
      <c r="H35" s="36">
        <f>SUM(H12:H34)</f>
        <v>1388118</v>
      </c>
      <c r="I35" s="36">
        <f>SUM(I12:I34)</f>
        <v>1389670</v>
      </c>
      <c r="J35" s="37">
        <v>46400</v>
      </c>
      <c r="K35" s="37"/>
      <c r="L35" s="22" t="s">
        <v>39</v>
      </c>
    </row>
    <row r="36" spans="1:12" ht="12.75">
      <c r="A36" s="38" t="s">
        <v>40</v>
      </c>
      <c r="B36" s="39"/>
      <c r="C36" s="38"/>
      <c r="D36" s="38"/>
      <c r="E36" s="38"/>
      <c r="F36" s="38"/>
      <c r="G36" s="38"/>
      <c r="H36" s="38"/>
      <c r="I36" s="38"/>
      <c r="J36" s="252"/>
      <c r="K36" s="252"/>
      <c r="L36" s="252"/>
    </row>
    <row r="37" spans="1:12" ht="12.75">
      <c r="A37" s="38" t="s">
        <v>41</v>
      </c>
      <c r="B37" s="39"/>
      <c r="C37" s="38"/>
      <c r="D37" s="38"/>
      <c r="E37" s="38"/>
      <c r="F37" s="38"/>
      <c r="G37" s="38"/>
      <c r="H37" s="38"/>
      <c r="I37" s="38"/>
      <c r="J37" s="237" t="s">
        <v>42</v>
      </c>
      <c r="K37" s="237"/>
      <c r="L37" s="237"/>
    </row>
    <row r="38" spans="1:12" ht="12.75">
      <c r="A38" s="38" t="s">
        <v>43</v>
      </c>
      <c r="B38" s="39"/>
      <c r="C38" s="38" t="s">
        <v>175</v>
      </c>
      <c r="D38" s="38"/>
      <c r="E38" s="38"/>
      <c r="F38" s="38"/>
      <c r="G38" s="38"/>
      <c r="H38" s="38"/>
      <c r="I38" s="38"/>
      <c r="J38" s="110"/>
      <c r="K38" s="110"/>
      <c r="L38" s="110"/>
    </row>
    <row r="39" spans="10:12" ht="12.75">
      <c r="J39" s="237" t="s">
        <v>44</v>
      </c>
      <c r="K39" s="237"/>
      <c r="L39" s="237"/>
    </row>
    <row r="40" ht="12.75">
      <c r="A40" s="40"/>
    </row>
  </sheetData>
  <mergeCells count="52">
    <mergeCell ref="A35:E35"/>
    <mergeCell ref="A33:A34"/>
    <mergeCell ref="B33:B34"/>
    <mergeCell ref="C33:C34"/>
    <mergeCell ref="J38:L38"/>
    <mergeCell ref="J37:L37"/>
    <mergeCell ref="J39:L39"/>
    <mergeCell ref="I15:I16"/>
    <mergeCell ref="J15:J16"/>
    <mergeCell ref="K15:K16"/>
    <mergeCell ref="L15:L16"/>
    <mergeCell ref="J36:L36"/>
    <mergeCell ref="J8:J10"/>
    <mergeCell ref="K8:K10"/>
    <mergeCell ref="E15:E16"/>
    <mergeCell ref="F15:F16"/>
    <mergeCell ref="G15:G16"/>
    <mergeCell ref="H15:H16"/>
    <mergeCell ref="C6:C10"/>
    <mergeCell ref="E6:E10"/>
    <mergeCell ref="G6:K6"/>
    <mergeCell ref="L6:L10"/>
    <mergeCell ref="G7:G10"/>
    <mergeCell ref="D6:D10"/>
    <mergeCell ref="F6:F10"/>
    <mergeCell ref="H7:K7"/>
    <mergeCell ref="H8:H10"/>
    <mergeCell ref="I8:I10"/>
    <mergeCell ref="A18:A19"/>
    <mergeCell ref="B18:B19"/>
    <mergeCell ref="C18:C19"/>
    <mergeCell ref="J1:L1"/>
    <mergeCell ref="J2:L2"/>
    <mergeCell ref="J3:L3"/>
    <mergeCell ref="J4:L4"/>
    <mergeCell ref="A5:L5"/>
    <mergeCell ref="A6:A10"/>
    <mergeCell ref="B6:B10"/>
    <mergeCell ref="A12:A14"/>
    <mergeCell ref="B12:B14"/>
    <mergeCell ref="C13:C14"/>
    <mergeCell ref="A15:A16"/>
    <mergeCell ref="B15:B16"/>
    <mergeCell ref="C15:C16"/>
    <mergeCell ref="A30:A31"/>
    <mergeCell ref="B30:B31"/>
    <mergeCell ref="C30:C31"/>
    <mergeCell ref="C23:C27"/>
    <mergeCell ref="A21:A29"/>
    <mergeCell ref="B21:B29"/>
    <mergeCell ref="C21:C22"/>
    <mergeCell ref="C28:C29"/>
  </mergeCells>
  <printOptions horizontalCentered="1"/>
  <pageMargins left="0.5118110236220472" right="0.3937007874015748" top="0.7874015748031497" bottom="0.7874015748031497" header="0.31496062992125984" footer="0.5118110236220472"/>
  <pageSetup fitToHeight="2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F5" sqref="F5"/>
    </sheetView>
  </sheetViews>
  <sheetFormatPr defaultColWidth="9.140625" defaultRowHeight="12.75"/>
  <cols>
    <col min="1" max="1" width="4.7109375" style="1" bestFit="1" customWidth="1"/>
    <col min="2" max="2" width="40.140625" style="1" bestFit="1" customWidth="1"/>
    <col min="3" max="3" width="13.421875" style="1" customWidth="1"/>
    <col min="4" max="4" width="17.140625" style="1" customWidth="1"/>
    <col min="5" max="16384" width="9.140625" style="1" customWidth="1"/>
  </cols>
  <sheetData>
    <row r="1" ht="12.75">
      <c r="D1" s="41" t="s">
        <v>187</v>
      </c>
    </row>
    <row r="2" ht="12.75">
      <c r="D2" s="42" t="s">
        <v>192</v>
      </c>
    </row>
    <row r="3" ht="12.75">
      <c r="D3" s="1" t="s">
        <v>83</v>
      </c>
    </row>
    <row r="4" ht="12.75">
      <c r="D4" s="42" t="s">
        <v>188</v>
      </c>
    </row>
    <row r="5" ht="30" customHeight="1"/>
    <row r="6" spans="1:4" ht="15" customHeight="1">
      <c r="A6" s="255" t="s">
        <v>84</v>
      </c>
      <c r="B6" s="255"/>
      <c r="C6" s="255"/>
      <c r="D6" s="255"/>
    </row>
    <row r="7" ht="6.75" customHeight="1">
      <c r="A7" s="52"/>
    </row>
    <row r="8" ht="12.75">
      <c r="D8" s="53" t="s">
        <v>85</v>
      </c>
    </row>
    <row r="9" spans="1:4" ht="15" customHeight="1">
      <c r="A9" s="256" t="s">
        <v>4</v>
      </c>
      <c r="B9" s="256" t="s">
        <v>86</v>
      </c>
      <c r="C9" s="257" t="s">
        <v>87</v>
      </c>
      <c r="D9" s="257" t="s">
        <v>88</v>
      </c>
    </row>
    <row r="10" spans="1:4" ht="15" customHeight="1">
      <c r="A10" s="256"/>
      <c r="B10" s="256"/>
      <c r="C10" s="256"/>
      <c r="D10" s="257"/>
    </row>
    <row r="11" spans="1:4" ht="15.75" customHeight="1">
      <c r="A11" s="256"/>
      <c r="B11" s="256"/>
      <c r="C11" s="256"/>
      <c r="D11" s="257"/>
    </row>
    <row r="12" spans="1:4" s="55" customFormat="1" ht="6.75" customHeight="1">
      <c r="A12" s="54">
        <v>1</v>
      </c>
      <c r="B12" s="54">
        <v>2</v>
      </c>
      <c r="C12" s="54">
        <v>3</v>
      </c>
      <c r="D12" s="54">
        <v>4</v>
      </c>
    </row>
    <row r="13" spans="1:4" ht="18.75" customHeight="1">
      <c r="A13" s="254" t="s">
        <v>89</v>
      </c>
      <c r="B13" s="254"/>
      <c r="C13" s="56"/>
      <c r="D13" s="104">
        <v>2495837</v>
      </c>
    </row>
    <row r="14" spans="1:4" ht="18.75" customHeight="1">
      <c r="A14" s="57" t="s">
        <v>51</v>
      </c>
      <c r="B14" s="58" t="s">
        <v>90</v>
      </c>
      <c r="C14" s="57" t="s">
        <v>91</v>
      </c>
      <c r="D14" s="103">
        <v>1228220</v>
      </c>
    </row>
    <row r="15" spans="1:4" ht="18.75" customHeight="1">
      <c r="A15" s="59" t="s">
        <v>92</v>
      </c>
      <c r="B15" s="60" t="s">
        <v>93</v>
      </c>
      <c r="C15" s="59" t="s">
        <v>91</v>
      </c>
      <c r="D15" s="105">
        <v>161450</v>
      </c>
    </row>
    <row r="16" spans="1:4" ht="51">
      <c r="A16" s="59" t="s">
        <v>55</v>
      </c>
      <c r="B16" s="61" t="s">
        <v>94</v>
      </c>
      <c r="C16" s="59" t="s">
        <v>95</v>
      </c>
      <c r="D16" s="106">
        <f>D17</f>
        <v>0</v>
      </c>
    </row>
    <row r="17" spans="1:4" ht="18.75" customHeight="1">
      <c r="A17" s="59" t="s">
        <v>59</v>
      </c>
      <c r="B17" s="60" t="s">
        <v>96</v>
      </c>
      <c r="C17" s="59" t="s">
        <v>97</v>
      </c>
      <c r="D17" s="106">
        <v>0</v>
      </c>
    </row>
    <row r="18" spans="1:4" ht="18.75" customHeight="1">
      <c r="A18" s="59" t="s">
        <v>62</v>
      </c>
      <c r="B18" s="60" t="s">
        <v>98</v>
      </c>
      <c r="C18" s="59" t="s">
        <v>99</v>
      </c>
      <c r="D18" s="106">
        <v>0</v>
      </c>
    </row>
    <row r="19" spans="1:4" ht="18.75" customHeight="1">
      <c r="A19" s="59" t="s">
        <v>65</v>
      </c>
      <c r="B19" s="60" t="s">
        <v>100</v>
      </c>
      <c r="C19" s="59" t="s">
        <v>101</v>
      </c>
      <c r="D19" s="106">
        <v>0</v>
      </c>
    </row>
    <row r="20" spans="1:4" ht="18.75" customHeight="1">
      <c r="A20" s="59" t="s">
        <v>68</v>
      </c>
      <c r="B20" s="60" t="s">
        <v>102</v>
      </c>
      <c r="C20" s="59" t="s">
        <v>103</v>
      </c>
      <c r="D20" s="106">
        <v>0</v>
      </c>
    </row>
    <row r="21" spans="1:4" ht="18.75" customHeight="1">
      <c r="A21" s="59" t="s">
        <v>71</v>
      </c>
      <c r="B21" s="62" t="s">
        <v>104</v>
      </c>
      <c r="C21" s="63" t="s">
        <v>105</v>
      </c>
      <c r="D21" s="107">
        <v>1106167</v>
      </c>
    </row>
    <row r="22" spans="1:4" ht="18.75" customHeight="1">
      <c r="A22" s="254" t="s">
        <v>106</v>
      </c>
      <c r="B22" s="254"/>
      <c r="C22" s="56"/>
      <c r="D22" s="104">
        <v>832572</v>
      </c>
    </row>
    <row r="23" spans="1:4" ht="18.75" customHeight="1">
      <c r="A23" s="57" t="s">
        <v>51</v>
      </c>
      <c r="B23" s="58" t="s">
        <v>107</v>
      </c>
      <c r="C23" s="57" t="s">
        <v>108</v>
      </c>
      <c r="D23" s="108">
        <v>832572</v>
      </c>
    </row>
    <row r="24" spans="1:4" ht="18.75" customHeight="1">
      <c r="A24" s="59" t="s">
        <v>92</v>
      </c>
      <c r="B24" s="60" t="s">
        <v>109</v>
      </c>
      <c r="C24" s="59" t="s">
        <v>108</v>
      </c>
      <c r="D24" s="106">
        <v>0</v>
      </c>
    </row>
    <row r="25" spans="1:4" ht="38.25">
      <c r="A25" s="59" t="s">
        <v>55</v>
      </c>
      <c r="B25" s="61" t="s">
        <v>110</v>
      </c>
      <c r="C25" s="59" t="s">
        <v>111</v>
      </c>
      <c r="D25" s="106">
        <v>0</v>
      </c>
    </row>
    <row r="26" spans="1:4" ht="18.75" customHeight="1">
      <c r="A26" s="59" t="s">
        <v>59</v>
      </c>
      <c r="B26" s="60" t="s">
        <v>112</v>
      </c>
      <c r="C26" s="59" t="s">
        <v>113</v>
      </c>
      <c r="D26" s="106">
        <v>0</v>
      </c>
    </row>
    <row r="27" spans="1:4" ht="18.75" customHeight="1">
      <c r="A27" s="59" t="s">
        <v>62</v>
      </c>
      <c r="B27" s="60" t="s">
        <v>114</v>
      </c>
      <c r="C27" s="59" t="s">
        <v>115</v>
      </c>
      <c r="D27" s="106">
        <v>0</v>
      </c>
    </row>
    <row r="28" spans="1:4" ht="18.75" customHeight="1">
      <c r="A28" s="59" t="s">
        <v>65</v>
      </c>
      <c r="B28" s="60" t="s">
        <v>116</v>
      </c>
      <c r="C28" s="59" t="s">
        <v>117</v>
      </c>
      <c r="D28" s="106">
        <v>0</v>
      </c>
    </row>
    <row r="29" spans="1:4" ht="18.75" customHeight="1">
      <c r="A29" s="63" t="s">
        <v>68</v>
      </c>
      <c r="B29" s="62" t="s">
        <v>118</v>
      </c>
      <c r="C29" s="63" t="s">
        <v>119</v>
      </c>
      <c r="D29" s="107">
        <v>0</v>
      </c>
    </row>
    <row r="30" spans="1:4" ht="7.5" customHeight="1">
      <c r="A30" s="64"/>
      <c r="B30" s="65"/>
      <c r="C30" s="65"/>
      <c r="D30" s="65"/>
    </row>
    <row r="31" spans="1:6" ht="12.75">
      <c r="A31" s="66"/>
      <c r="B31" s="67"/>
      <c r="C31" s="67"/>
      <c r="D31" s="67"/>
      <c r="E31" s="68"/>
      <c r="F31" s="68"/>
    </row>
    <row r="32" spans="3:4" ht="12.75">
      <c r="C32" s="41"/>
      <c r="D32" s="41"/>
    </row>
    <row r="33" spans="3:4" ht="12.75">
      <c r="C33" s="41" t="s">
        <v>42</v>
      </c>
      <c r="D33" s="41"/>
    </row>
    <row r="34" spans="2:4" ht="12.75">
      <c r="B34" s="1" t="s">
        <v>120</v>
      </c>
      <c r="C34" s="41"/>
      <c r="D34" s="41"/>
    </row>
    <row r="35" spans="3:4" ht="12.75">
      <c r="C35" s="41" t="s">
        <v>121</v>
      </c>
      <c r="D35" s="41"/>
    </row>
  </sheetData>
  <sheetProtection/>
  <mergeCells count="7">
    <mergeCell ref="A13:B13"/>
    <mergeCell ref="A22:B22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H5" sqref="H5"/>
    </sheetView>
  </sheetViews>
  <sheetFormatPr defaultColWidth="9.140625" defaultRowHeight="12.75"/>
  <cols>
    <col min="1" max="1" width="4.140625" style="43" customWidth="1"/>
    <col min="2" max="2" width="8.140625" style="43" customWidth="1"/>
    <col min="3" max="3" width="10.00390625" style="43" customWidth="1"/>
    <col min="4" max="4" width="4.7109375" style="43" customWidth="1"/>
    <col min="5" max="5" width="26.28125" style="43" customWidth="1"/>
    <col min="6" max="6" width="25.140625" style="43" customWidth="1"/>
    <col min="7" max="7" width="15.7109375" style="43" customWidth="1"/>
    <col min="8" max="16384" width="9.140625" style="43" customWidth="1"/>
  </cols>
  <sheetData>
    <row r="1" ht="12.75">
      <c r="F1" s="70" t="s">
        <v>193</v>
      </c>
    </row>
    <row r="2" ht="12.75">
      <c r="F2" s="70" t="s">
        <v>211</v>
      </c>
    </row>
    <row r="3" ht="12.75">
      <c r="F3" s="43" t="s">
        <v>194</v>
      </c>
    </row>
    <row r="4" ht="12.75">
      <c r="F4" s="70" t="s">
        <v>195</v>
      </c>
    </row>
    <row r="5" ht="49.5" customHeight="1"/>
    <row r="6" spans="1:7" ht="19.5" customHeight="1">
      <c r="A6" s="255" t="s">
        <v>196</v>
      </c>
      <c r="B6" s="255"/>
      <c r="C6" s="255"/>
      <c r="D6" s="255"/>
      <c r="E6" s="255"/>
      <c r="F6" s="255"/>
      <c r="G6" s="255"/>
    </row>
    <row r="7" spans="1:9" ht="39.75" customHeight="1">
      <c r="A7" s="258" t="s">
        <v>197</v>
      </c>
      <c r="B7" s="258"/>
      <c r="C7" s="258"/>
      <c r="D7" s="258"/>
      <c r="E7" s="258"/>
      <c r="F7" s="258"/>
      <c r="G7" s="125"/>
      <c r="H7" s="126"/>
      <c r="I7" s="126"/>
    </row>
    <row r="8" spans="5:7" ht="19.5" customHeight="1">
      <c r="E8" s="1"/>
      <c r="F8" s="1"/>
      <c r="G8" s="127" t="s">
        <v>85</v>
      </c>
    </row>
    <row r="9" spans="1:7" ht="19.5" customHeight="1">
      <c r="A9" s="256" t="s">
        <v>4</v>
      </c>
      <c r="B9" s="256" t="s">
        <v>5</v>
      </c>
      <c r="C9" s="256" t="s">
        <v>198</v>
      </c>
      <c r="D9" s="262" t="s">
        <v>199</v>
      </c>
      <c r="E9" s="257" t="s">
        <v>200</v>
      </c>
      <c r="F9" s="257" t="s">
        <v>201</v>
      </c>
      <c r="G9" s="257" t="s">
        <v>202</v>
      </c>
    </row>
    <row r="10" spans="1:7" ht="19.5" customHeight="1">
      <c r="A10" s="256"/>
      <c r="B10" s="256"/>
      <c r="C10" s="256"/>
      <c r="D10" s="263"/>
      <c r="E10" s="257"/>
      <c r="F10" s="257"/>
      <c r="G10" s="257"/>
    </row>
    <row r="11" spans="1:7" ht="19.5" customHeight="1">
      <c r="A11" s="256"/>
      <c r="B11" s="256"/>
      <c r="C11" s="256"/>
      <c r="D11" s="264"/>
      <c r="E11" s="257"/>
      <c r="F11" s="257"/>
      <c r="G11" s="257"/>
    </row>
    <row r="12" spans="1:7" ht="7.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</row>
    <row r="13" spans="1:7" ht="68.25" customHeight="1">
      <c r="A13" s="130">
        <v>1</v>
      </c>
      <c r="B13" s="131">
        <v>801</v>
      </c>
      <c r="C13" s="131">
        <v>80104</v>
      </c>
      <c r="D13" s="135">
        <v>2310</v>
      </c>
      <c r="E13" s="136" t="s">
        <v>203</v>
      </c>
      <c r="F13" s="136" t="s">
        <v>204</v>
      </c>
      <c r="G13" s="137">
        <v>5750</v>
      </c>
    </row>
    <row r="14" spans="1:7" ht="30" customHeight="1" hidden="1">
      <c r="A14" s="138"/>
      <c r="B14" s="139"/>
      <c r="C14" s="139"/>
      <c r="D14" s="139"/>
      <c r="E14" s="138"/>
      <c r="F14" s="138"/>
      <c r="G14" s="140">
        <f>-G15</f>
        <v>0</v>
      </c>
    </row>
    <row r="15" spans="1:7" ht="30" customHeight="1" hidden="1">
      <c r="A15" s="138"/>
      <c r="B15" s="139"/>
      <c r="C15" s="139"/>
      <c r="D15" s="139"/>
      <c r="E15" s="138"/>
      <c r="F15" s="138"/>
      <c r="G15" s="140">
        <v>0</v>
      </c>
    </row>
    <row r="16" spans="1:7" ht="30" customHeight="1" hidden="1">
      <c r="A16" s="141"/>
      <c r="B16" s="142"/>
      <c r="C16" s="142"/>
      <c r="D16" s="142"/>
      <c r="E16" s="141"/>
      <c r="F16" s="141"/>
      <c r="G16" s="143"/>
    </row>
    <row r="17" spans="1:7" ht="30" customHeight="1" hidden="1">
      <c r="A17" s="144"/>
      <c r="B17" s="145"/>
      <c r="C17" s="145"/>
      <c r="D17" s="145"/>
      <c r="E17" s="144"/>
      <c r="F17" s="144"/>
      <c r="G17" s="146"/>
    </row>
    <row r="18" spans="1:7" ht="66" customHeight="1">
      <c r="A18" s="147">
        <v>2</v>
      </c>
      <c r="B18" s="148">
        <v>801</v>
      </c>
      <c r="C18" s="149">
        <v>80104</v>
      </c>
      <c r="D18" s="148">
        <v>2310</v>
      </c>
      <c r="E18" s="150" t="s">
        <v>205</v>
      </c>
      <c r="F18" s="136" t="s">
        <v>206</v>
      </c>
      <c r="G18" s="151">
        <v>2925</v>
      </c>
    </row>
    <row r="19" spans="1:7" ht="39.75" customHeight="1">
      <c r="A19" s="152">
        <v>3</v>
      </c>
      <c r="B19" s="149">
        <v>853</v>
      </c>
      <c r="C19" s="149">
        <v>85333</v>
      </c>
      <c r="D19" s="153">
        <v>2320</v>
      </c>
      <c r="E19" s="154" t="s">
        <v>207</v>
      </c>
      <c r="F19" s="154" t="s">
        <v>208</v>
      </c>
      <c r="G19" s="155">
        <v>1000</v>
      </c>
    </row>
    <row r="20" spans="1:7" s="1" customFormat="1" ht="30" customHeight="1">
      <c r="A20" s="259" t="s">
        <v>38</v>
      </c>
      <c r="B20" s="260"/>
      <c r="C20" s="260"/>
      <c r="D20" s="260"/>
      <c r="E20" s="261"/>
      <c r="F20" s="156"/>
      <c r="G20" s="157">
        <f>SUM(G13:G19)</f>
        <v>9675</v>
      </c>
    </row>
    <row r="22" ht="12.75">
      <c r="A22" s="40"/>
    </row>
    <row r="23" ht="12.75">
      <c r="F23" s="69"/>
    </row>
    <row r="24" spans="6:7" ht="12.75">
      <c r="F24" s="69" t="s">
        <v>209</v>
      </c>
      <c r="G24" s="69"/>
    </row>
    <row r="25" spans="6:7" ht="12.75">
      <c r="F25" s="69"/>
      <c r="G25" s="69"/>
    </row>
    <row r="26" spans="6:7" ht="12.75">
      <c r="F26" s="69" t="s">
        <v>210</v>
      </c>
      <c r="G26" s="69"/>
    </row>
  </sheetData>
  <sheetProtection/>
  <mergeCells count="10">
    <mergeCell ref="A7:F7"/>
    <mergeCell ref="A20:E20"/>
    <mergeCell ref="A6:G6"/>
    <mergeCell ref="G9:G11"/>
    <mergeCell ref="E9:E11"/>
    <mergeCell ref="F9:F11"/>
    <mergeCell ref="A9:A11"/>
    <mergeCell ref="B9:B11"/>
    <mergeCell ref="C9:C11"/>
    <mergeCell ref="D9:D11"/>
  </mergeCells>
  <printOptions horizontalCentered="1"/>
  <pageMargins left="0.3937007874015748" right="0.3937007874015748" top="1.0236220472440944" bottom="0.984251968503937" header="0.31496062992125984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workbookViewId="0" topLeftCell="B25">
      <selection activeCell="D7" sqref="D7:N7"/>
    </sheetView>
  </sheetViews>
  <sheetFormatPr defaultColWidth="9.140625" defaultRowHeight="12.75"/>
  <cols>
    <col min="1" max="1" width="6.28125" style="43" customWidth="1"/>
    <col min="2" max="2" width="30.8515625" style="43" customWidth="1"/>
    <col min="3" max="3" width="11.28125" style="43" customWidth="1"/>
    <col min="4" max="4" width="12.28125" style="43" hidden="1" customWidth="1"/>
    <col min="5" max="5" width="12.28125" style="43" customWidth="1"/>
    <col min="6" max="6" width="12.421875" style="43" customWidth="1"/>
    <col min="7" max="7" width="11.421875" style="43" customWidth="1"/>
    <col min="8" max="8" width="12.140625" style="43" customWidth="1"/>
    <col min="9" max="9" width="10.57421875" style="43" customWidth="1"/>
    <col min="10" max="10" width="11.421875" style="43" customWidth="1"/>
    <col min="11" max="11" width="11.140625" style="43" customWidth="1"/>
    <col min="12" max="13" width="11.57421875" style="43" customWidth="1"/>
    <col min="14" max="14" width="11.00390625" style="43" customWidth="1"/>
    <col min="15" max="16384" width="9.140625" style="43" customWidth="1"/>
  </cols>
  <sheetData>
    <row r="1" spans="11:13" ht="12.75">
      <c r="K1" s="69" t="s">
        <v>180</v>
      </c>
      <c r="L1" s="69"/>
      <c r="M1" s="69"/>
    </row>
    <row r="2" ht="12.75">
      <c r="K2" s="70" t="s">
        <v>192</v>
      </c>
    </row>
    <row r="3" ht="12.75">
      <c r="K3" s="43" t="s">
        <v>83</v>
      </c>
    </row>
    <row r="4" ht="12.75">
      <c r="K4" s="70" t="s">
        <v>188</v>
      </c>
    </row>
    <row r="5" spans="1:14" ht="18">
      <c r="A5" s="271" t="s">
        <v>123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</row>
    <row r="6" spans="1:14" ht="9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s="73" customFormat="1" ht="35.25" customHeight="1">
      <c r="A7" s="267" t="s">
        <v>4</v>
      </c>
      <c r="B7" s="267" t="s">
        <v>124</v>
      </c>
      <c r="C7" s="268" t="s">
        <v>125</v>
      </c>
      <c r="D7" s="270" t="s">
        <v>126</v>
      </c>
      <c r="E7" s="270"/>
      <c r="F7" s="270"/>
      <c r="G7" s="270"/>
      <c r="H7" s="270"/>
      <c r="I7" s="270"/>
      <c r="J7" s="270"/>
      <c r="K7" s="270"/>
      <c r="L7" s="270"/>
      <c r="M7" s="270"/>
      <c r="N7" s="270"/>
    </row>
    <row r="8" spans="1:14" s="73" customFormat="1" ht="23.25" customHeight="1">
      <c r="A8" s="267"/>
      <c r="B8" s="267"/>
      <c r="C8" s="269"/>
      <c r="D8" s="72">
        <v>2007</v>
      </c>
      <c r="E8" s="72">
        <v>2008</v>
      </c>
      <c r="F8" s="72">
        <v>2009</v>
      </c>
      <c r="G8" s="72">
        <v>2010</v>
      </c>
      <c r="H8" s="72">
        <v>2011</v>
      </c>
      <c r="I8" s="72">
        <v>2012</v>
      </c>
      <c r="J8" s="72">
        <v>2013</v>
      </c>
      <c r="K8" s="72">
        <v>2014</v>
      </c>
      <c r="L8" s="72">
        <v>2015</v>
      </c>
      <c r="M8" s="72">
        <v>2016</v>
      </c>
      <c r="N8" s="72">
        <v>2017</v>
      </c>
    </row>
    <row r="9" spans="1:14" s="75" customFormat="1" ht="8.25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</row>
    <row r="10" spans="1:14" s="73" customFormat="1" ht="24.75" customHeight="1">
      <c r="A10" s="76" t="s">
        <v>51</v>
      </c>
      <c r="B10" s="77" t="s">
        <v>167</v>
      </c>
      <c r="C10" s="78">
        <f>C15+C11</f>
        <v>4903090</v>
      </c>
      <c r="D10" s="78">
        <v>4961083</v>
      </c>
      <c r="E10" s="78">
        <f aca="true" t="shared" si="0" ref="E10:N10">E11+E15+E20</f>
        <v>5534960</v>
      </c>
      <c r="F10" s="78">
        <f t="shared" si="0"/>
        <v>6173769</v>
      </c>
      <c r="G10" s="78">
        <f t="shared" si="0"/>
        <v>6097477</v>
      </c>
      <c r="H10" s="78">
        <f t="shared" si="0"/>
        <v>6045779</v>
      </c>
      <c r="I10" s="78">
        <f t="shared" si="0"/>
        <v>6303663</v>
      </c>
      <c r="J10" s="78">
        <f t="shared" si="0"/>
        <v>6450435</v>
      </c>
      <c r="K10" s="78">
        <f t="shared" si="0"/>
        <v>6486095</v>
      </c>
      <c r="L10" s="78">
        <f t="shared" si="0"/>
        <v>6410643</v>
      </c>
      <c r="M10" s="78">
        <f t="shared" si="0"/>
        <v>6224079</v>
      </c>
      <c r="N10" s="78">
        <f t="shared" si="0"/>
        <v>5989155</v>
      </c>
    </row>
    <row r="11" spans="1:14" s="82" customFormat="1" ht="24.75" customHeight="1">
      <c r="A11" s="79" t="s">
        <v>80</v>
      </c>
      <c r="B11" s="80" t="s">
        <v>127</v>
      </c>
      <c r="C11" s="81">
        <v>3212894</v>
      </c>
      <c r="D11" s="81">
        <v>3212894</v>
      </c>
      <c r="E11" s="81">
        <f aca="true" t="shared" si="1" ref="E11:N11">E12+E13</f>
        <v>4145290</v>
      </c>
      <c r="F11" s="81">
        <f t="shared" si="1"/>
        <v>5173769</v>
      </c>
      <c r="G11" s="81">
        <f t="shared" si="1"/>
        <v>5097477</v>
      </c>
      <c r="H11" s="81">
        <f t="shared" si="1"/>
        <v>5045779</v>
      </c>
      <c r="I11" s="81">
        <f t="shared" si="1"/>
        <v>5303663</v>
      </c>
      <c r="J11" s="81">
        <f t="shared" si="1"/>
        <v>5450435</v>
      </c>
      <c r="K11" s="81">
        <f t="shared" si="1"/>
        <v>5486095</v>
      </c>
      <c r="L11" s="81">
        <f t="shared" si="1"/>
        <v>5410643</v>
      </c>
      <c r="M11" s="81">
        <f t="shared" si="1"/>
        <v>5224079</v>
      </c>
      <c r="N11" s="81">
        <f t="shared" si="1"/>
        <v>4989155</v>
      </c>
    </row>
    <row r="12" spans="1:14" s="82" customFormat="1" ht="15" customHeight="1">
      <c r="A12" s="83" t="s">
        <v>128</v>
      </c>
      <c r="B12" s="84" t="s">
        <v>129</v>
      </c>
      <c r="C12" s="85">
        <v>0</v>
      </c>
      <c r="D12" s="85">
        <v>0</v>
      </c>
      <c r="E12" s="85"/>
      <c r="F12" s="85">
        <v>161450</v>
      </c>
      <c r="G12" s="85">
        <v>48435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/>
      <c r="N12" s="85">
        <v>0</v>
      </c>
    </row>
    <row r="13" spans="1:14" s="82" customFormat="1" ht="15" customHeight="1">
      <c r="A13" s="83" t="s">
        <v>130</v>
      </c>
      <c r="B13" s="84" t="s">
        <v>131</v>
      </c>
      <c r="C13" s="85">
        <v>3212894</v>
      </c>
      <c r="D13" s="85">
        <v>3212894</v>
      </c>
      <c r="E13" s="85">
        <v>4145290</v>
      </c>
      <c r="F13" s="85">
        <v>5012319</v>
      </c>
      <c r="G13" s="85">
        <v>5049042</v>
      </c>
      <c r="H13" s="85">
        <v>5045779</v>
      </c>
      <c r="I13" s="85">
        <v>5303663</v>
      </c>
      <c r="J13" s="85">
        <v>5450435</v>
      </c>
      <c r="K13" s="85">
        <v>5486095</v>
      </c>
      <c r="L13" s="85">
        <v>5410643</v>
      </c>
      <c r="M13" s="85">
        <v>5224079</v>
      </c>
      <c r="N13" s="85">
        <v>4989155</v>
      </c>
    </row>
    <row r="14" spans="1:14" s="82" customFormat="1" ht="15" customHeight="1">
      <c r="A14" s="83" t="s">
        <v>132</v>
      </c>
      <c r="B14" s="84" t="s">
        <v>133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/>
      <c r="N14" s="85">
        <v>0</v>
      </c>
    </row>
    <row r="15" spans="1:14" s="82" customFormat="1" ht="24.75" customHeight="1">
      <c r="A15" s="79" t="s">
        <v>81</v>
      </c>
      <c r="B15" s="80" t="s">
        <v>134</v>
      </c>
      <c r="C15" s="81">
        <f>C16+C17</f>
        <v>1690196</v>
      </c>
      <c r="D15" s="81">
        <v>1748189</v>
      </c>
      <c r="E15" s="81">
        <f>E17+E16</f>
        <v>1389670</v>
      </c>
      <c r="F15" s="81">
        <v>1000000</v>
      </c>
      <c r="G15" s="81">
        <f>G16+G17+G18+G19</f>
        <v>1000000</v>
      </c>
      <c r="H15" s="81">
        <v>1000000</v>
      </c>
      <c r="I15" s="81">
        <v>1000000</v>
      </c>
      <c r="J15" s="81">
        <v>1000000</v>
      </c>
      <c r="K15" s="81">
        <v>1000000</v>
      </c>
      <c r="L15" s="81">
        <v>1000000</v>
      </c>
      <c r="M15" s="81">
        <v>1000000</v>
      </c>
      <c r="N15" s="81">
        <v>1000000</v>
      </c>
    </row>
    <row r="16" spans="1:14" s="82" customFormat="1" ht="15" customHeight="1">
      <c r="A16" s="83" t="s">
        <v>135</v>
      </c>
      <c r="B16" s="84" t="s">
        <v>136</v>
      </c>
      <c r="C16" s="85"/>
      <c r="D16" s="85">
        <v>54000</v>
      </c>
      <c r="E16" s="85">
        <v>161450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/>
      <c r="N16" s="85">
        <v>0</v>
      </c>
    </row>
    <row r="17" spans="1:14" s="82" customFormat="1" ht="15" customHeight="1">
      <c r="A17" s="83" t="s">
        <v>137</v>
      </c>
      <c r="B17" s="84" t="s">
        <v>138</v>
      </c>
      <c r="C17" s="85">
        <v>1690196</v>
      </c>
      <c r="D17" s="85">
        <v>1694189</v>
      </c>
      <c r="E17" s="85">
        <v>1228220</v>
      </c>
      <c r="F17" s="85">
        <v>1000000</v>
      </c>
      <c r="G17" s="85">
        <v>1000000</v>
      </c>
      <c r="H17" s="85">
        <v>1000000</v>
      </c>
      <c r="I17" s="85">
        <v>1000000</v>
      </c>
      <c r="J17" s="85">
        <v>1000000</v>
      </c>
      <c r="K17" s="85">
        <v>1000000</v>
      </c>
      <c r="L17" s="85">
        <v>1000000</v>
      </c>
      <c r="M17" s="85">
        <v>1000000</v>
      </c>
      <c r="N17" s="85">
        <v>1000000</v>
      </c>
    </row>
    <row r="18" spans="1:14" s="82" customFormat="1" ht="15" customHeight="1">
      <c r="A18" s="83"/>
      <c r="B18" s="86" t="s">
        <v>139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/>
      <c r="N18" s="85">
        <v>0</v>
      </c>
    </row>
    <row r="19" spans="1:14" s="82" customFormat="1" ht="15" customHeight="1">
      <c r="A19" s="83" t="s">
        <v>140</v>
      </c>
      <c r="B19" s="84" t="s">
        <v>79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/>
      <c r="N19" s="85">
        <v>0</v>
      </c>
    </row>
    <row r="20" spans="1:14" s="82" customFormat="1" ht="24.75" customHeight="1">
      <c r="A20" s="79" t="s">
        <v>82</v>
      </c>
      <c r="B20" s="80" t="s">
        <v>141</v>
      </c>
      <c r="C20" s="87">
        <v>0</v>
      </c>
      <c r="D20" s="87">
        <v>0</v>
      </c>
      <c r="E20" s="87">
        <f>E22</f>
        <v>0</v>
      </c>
      <c r="F20" s="87">
        <f>F21</f>
        <v>0</v>
      </c>
      <c r="G20" s="87">
        <f aca="true" t="shared" si="2" ref="G20:L20">G22+G21</f>
        <v>0</v>
      </c>
      <c r="H20" s="87">
        <f t="shared" si="2"/>
        <v>0</v>
      </c>
      <c r="I20" s="87">
        <f t="shared" si="2"/>
        <v>0</v>
      </c>
      <c r="J20" s="87">
        <f t="shared" si="2"/>
        <v>0</v>
      </c>
      <c r="K20" s="87">
        <f t="shared" si="2"/>
        <v>0</v>
      </c>
      <c r="L20" s="87">
        <f t="shared" si="2"/>
        <v>0</v>
      </c>
      <c r="M20" s="87"/>
      <c r="N20" s="87">
        <f>N22+N21</f>
        <v>0</v>
      </c>
    </row>
    <row r="21" spans="1:14" s="82" customFormat="1" ht="15" customHeight="1">
      <c r="A21" s="83" t="s">
        <v>142</v>
      </c>
      <c r="B21" s="88" t="s">
        <v>143</v>
      </c>
      <c r="C21" s="89">
        <v>0</v>
      </c>
      <c r="D21" s="89">
        <v>0</v>
      </c>
      <c r="E21" s="89">
        <v>0</v>
      </c>
      <c r="F21" s="89"/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/>
      <c r="N21" s="89">
        <v>0</v>
      </c>
    </row>
    <row r="22" spans="1:14" s="82" customFormat="1" ht="15" customHeight="1">
      <c r="A22" s="83" t="s">
        <v>144</v>
      </c>
      <c r="B22" s="88" t="s">
        <v>145</v>
      </c>
      <c r="C22" s="89">
        <v>0</v>
      </c>
      <c r="D22" s="89">
        <v>0</v>
      </c>
      <c r="E22" s="89"/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/>
      <c r="N22" s="89">
        <v>0</v>
      </c>
    </row>
    <row r="23" spans="1:14" s="73" customFormat="1" ht="22.5" customHeight="1">
      <c r="A23" s="76">
        <v>2</v>
      </c>
      <c r="B23" s="77" t="s">
        <v>146</v>
      </c>
      <c r="C23" s="78">
        <f>C24+C29</f>
        <v>972701</v>
      </c>
      <c r="D23" s="78">
        <f>D24+D29</f>
        <v>972701</v>
      </c>
      <c r="E23" s="78">
        <f>E24+E29</f>
        <v>1217505</v>
      </c>
      <c r="F23" s="78">
        <f aca="true" t="shared" si="3" ref="F23:N23">F24+F29+F28</f>
        <v>1406014</v>
      </c>
      <c r="G23" s="78">
        <f t="shared" si="3"/>
        <v>1369296</v>
      </c>
      <c r="H23" s="78">
        <f t="shared" si="3"/>
        <v>1065232</v>
      </c>
      <c r="I23" s="78">
        <f t="shared" si="3"/>
        <v>1197343</v>
      </c>
      <c r="J23" s="78">
        <f t="shared" si="3"/>
        <v>1306269</v>
      </c>
      <c r="K23" s="78">
        <f t="shared" si="3"/>
        <v>1417046</v>
      </c>
      <c r="L23" s="78">
        <f t="shared" si="3"/>
        <v>1521056</v>
      </c>
      <c r="M23" s="78">
        <f t="shared" si="3"/>
        <v>1555688</v>
      </c>
      <c r="N23" s="78">
        <f t="shared" si="3"/>
        <v>1260800</v>
      </c>
    </row>
    <row r="24" spans="1:14" s="73" customFormat="1" ht="24.75" customHeight="1">
      <c r="A24" s="76" t="s">
        <v>147</v>
      </c>
      <c r="B24" s="77" t="s">
        <v>148</v>
      </c>
      <c r="C24" s="78">
        <v>757800</v>
      </c>
      <c r="D24" s="78">
        <v>757800</v>
      </c>
      <c r="E24" s="78">
        <f aca="true" t="shared" si="4" ref="E24:N24">E25+E26+E27</f>
        <v>832572</v>
      </c>
      <c r="F24" s="78">
        <f t="shared" si="4"/>
        <v>1076292</v>
      </c>
      <c r="G24" s="78">
        <f t="shared" si="4"/>
        <v>1051698</v>
      </c>
      <c r="H24" s="78">
        <f t="shared" si="4"/>
        <v>742116</v>
      </c>
      <c r="I24" s="78">
        <f t="shared" si="4"/>
        <v>853228</v>
      </c>
      <c r="J24" s="78">
        <f t="shared" si="4"/>
        <v>964340</v>
      </c>
      <c r="K24" s="78">
        <f t="shared" si="4"/>
        <v>1075452</v>
      </c>
      <c r="L24" s="78">
        <f t="shared" si="4"/>
        <v>1186564</v>
      </c>
      <c r="M24" s="78">
        <f t="shared" si="4"/>
        <v>1234924</v>
      </c>
      <c r="N24" s="78">
        <f t="shared" si="4"/>
        <v>945319</v>
      </c>
    </row>
    <row r="25" spans="1:14" s="82" customFormat="1" ht="15" customHeight="1">
      <c r="A25" s="83" t="s">
        <v>149</v>
      </c>
      <c r="B25" s="84" t="s">
        <v>150</v>
      </c>
      <c r="C25" s="85">
        <v>757800</v>
      </c>
      <c r="D25" s="85">
        <v>757800</v>
      </c>
      <c r="E25" s="85">
        <v>832572</v>
      </c>
      <c r="F25" s="85">
        <v>1076292</v>
      </c>
      <c r="G25" s="85">
        <v>1051698</v>
      </c>
      <c r="H25" s="85">
        <v>742116</v>
      </c>
      <c r="I25" s="85">
        <v>853228</v>
      </c>
      <c r="J25" s="85">
        <v>964340</v>
      </c>
      <c r="K25" s="85">
        <v>1075452</v>
      </c>
      <c r="L25" s="85">
        <v>1186564</v>
      </c>
      <c r="M25" s="85">
        <v>1234924</v>
      </c>
      <c r="N25" s="85">
        <v>945319</v>
      </c>
    </row>
    <row r="26" spans="1:14" s="82" customFormat="1" ht="15" customHeight="1">
      <c r="A26" s="83" t="s">
        <v>151</v>
      </c>
      <c r="B26" s="84" t="s">
        <v>152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/>
      <c r="N26" s="85">
        <v>0</v>
      </c>
    </row>
    <row r="27" spans="1:14" s="82" customFormat="1" ht="15" customHeight="1">
      <c r="A27" s="83" t="s">
        <v>153</v>
      </c>
      <c r="B27" s="84" t="s">
        <v>154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/>
      <c r="N27" s="85">
        <v>0</v>
      </c>
    </row>
    <row r="28" spans="1:14" s="82" customFormat="1" ht="24.75" customHeight="1">
      <c r="A28" s="79" t="s">
        <v>155</v>
      </c>
      <c r="B28" s="80" t="s">
        <v>156</v>
      </c>
      <c r="C28" s="85">
        <v>0</v>
      </c>
      <c r="D28" s="85">
        <v>0</v>
      </c>
      <c r="E28" s="85">
        <v>0</v>
      </c>
      <c r="F28" s="81"/>
      <c r="G28" s="81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/>
      <c r="N28" s="85">
        <v>0</v>
      </c>
    </row>
    <row r="29" spans="1:14" s="90" customFormat="1" ht="19.5" customHeight="1">
      <c r="A29" s="79" t="s">
        <v>157</v>
      </c>
      <c r="B29" s="80" t="s">
        <v>158</v>
      </c>
      <c r="C29" s="81">
        <v>214901</v>
      </c>
      <c r="D29" s="81">
        <v>214901</v>
      </c>
      <c r="E29" s="81">
        <v>384933</v>
      </c>
      <c r="F29" s="81">
        <v>329722</v>
      </c>
      <c r="G29" s="81">
        <v>317598</v>
      </c>
      <c r="H29" s="81">
        <v>323116</v>
      </c>
      <c r="I29" s="81">
        <v>344115</v>
      </c>
      <c r="J29" s="81">
        <v>341929</v>
      </c>
      <c r="K29" s="81">
        <v>341594</v>
      </c>
      <c r="L29" s="81">
        <v>334492</v>
      </c>
      <c r="M29" s="81">
        <v>320764</v>
      </c>
      <c r="N29" s="81">
        <v>315481</v>
      </c>
    </row>
    <row r="30" spans="1:14" s="73" customFormat="1" ht="22.5" customHeight="1">
      <c r="A30" s="76" t="s">
        <v>55</v>
      </c>
      <c r="B30" s="77" t="s">
        <v>159</v>
      </c>
      <c r="C30" s="78">
        <v>10124316</v>
      </c>
      <c r="D30" s="78">
        <v>10124316</v>
      </c>
      <c r="E30" s="78">
        <v>10801013</v>
      </c>
      <c r="F30" s="78">
        <v>11017000</v>
      </c>
      <c r="G30" s="78">
        <v>11237000</v>
      </c>
      <c r="H30" s="78">
        <v>11250000</v>
      </c>
      <c r="I30" s="78">
        <v>11050000</v>
      </c>
      <c r="J30" s="78">
        <v>11050000</v>
      </c>
      <c r="K30" s="78">
        <v>11100000</v>
      </c>
      <c r="L30" s="78">
        <v>11150000</v>
      </c>
      <c r="M30" s="78">
        <v>11200000</v>
      </c>
      <c r="N30" s="78">
        <v>11200000</v>
      </c>
    </row>
    <row r="31" spans="1:14" s="91" customFormat="1" ht="22.5" customHeight="1">
      <c r="A31" s="76" t="s">
        <v>59</v>
      </c>
      <c r="B31" s="77" t="s">
        <v>160</v>
      </c>
      <c r="C31" s="78">
        <v>11512119</v>
      </c>
      <c r="D31" s="78">
        <v>11512119</v>
      </c>
      <c r="E31" s="78">
        <v>13102892</v>
      </c>
      <c r="F31" s="78">
        <v>12187405</v>
      </c>
      <c r="G31" s="78">
        <v>11163628</v>
      </c>
      <c r="H31" s="78">
        <v>11396822</v>
      </c>
      <c r="I31" s="78">
        <v>11421822</v>
      </c>
      <c r="J31" s="78">
        <v>11234322</v>
      </c>
      <c r="K31" s="78">
        <v>11159322</v>
      </c>
      <c r="L31" s="78">
        <v>11084322</v>
      </c>
      <c r="M31" s="78">
        <v>11069324</v>
      </c>
      <c r="N31" s="78">
        <v>11059324</v>
      </c>
    </row>
    <row r="32" spans="1:14" s="91" customFormat="1" ht="22.5" customHeight="1">
      <c r="A32" s="76" t="s">
        <v>62</v>
      </c>
      <c r="B32" s="77" t="s">
        <v>161</v>
      </c>
      <c r="C32" s="78">
        <v>-1387803</v>
      </c>
      <c r="D32" s="78">
        <f aca="true" t="shared" si="5" ref="D32:N32">D30-D31</f>
        <v>-1387803</v>
      </c>
      <c r="E32" s="78">
        <f t="shared" si="5"/>
        <v>-2301879</v>
      </c>
      <c r="F32" s="78">
        <f t="shared" si="5"/>
        <v>-1170405</v>
      </c>
      <c r="G32" s="78">
        <f t="shared" si="5"/>
        <v>73372</v>
      </c>
      <c r="H32" s="78">
        <f t="shared" si="5"/>
        <v>-146822</v>
      </c>
      <c r="I32" s="78">
        <f t="shared" si="5"/>
        <v>-371822</v>
      </c>
      <c r="J32" s="78">
        <f t="shared" si="5"/>
        <v>-184322</v>
      </c>
      <c r="K32" s="78">
        <f t="shared" si="5"/>
        <v>-59322</v>
      </c>
      <c r="L32" s="78">
        <f t="shared" si="5"/>
        <v>65678</v>
      </c>
      <c r="M32" s="78">
        <f t="shared" si="5"/>
        <v>130676</v>
      </c>
      <c r="N32" s="78">
        <f t="shared" si="5"/>
        <v>140676</v>
      </c>
    </row>
    <row r="33" spans="1:14" s="73" customFormat="1" ht="22.5" customHeight="1">
      <c r="A33" s="76" t="s">
        <v>65</v>
      </c>
      <c r="B33" s="77" t="s">
        <v>162</v>
      </c>
      <c r="C33" s="92">
        <f aca="true" t="shared" si="6" ref="C33:N33">SUM(C32/C30%)</f>
        <v>-13.707622322337627</v>
      </c>
      <c r="D33" s="92">
        <f t="shared" si="6"/>
        <v>-13.707622322337627</v>
      </c>
      <c r="E33" s="92">
        <f t="shared" si="6"/>
        <v>-21.31169548634003</v>
      </c>
      <c r="F33" s="92">
        <f t="shared" si="6"/>
        <v>-10.623627121720977</v>
      </c>
      <c r="G33" s="92">
        <f t="shared" si="6"/>
        <v>0.6529500756429653</v>
      </c>
      <c r="H33" s="92">
        <f t="shared" si="6"/>
        <v>-1.3050844444444445</v>
      </c>
      <c r="I33" s="92">
        <f t="shared" si="6"/>
        <v>-3.3649049773755655</v>
      </c>
      <c r="J33" s="92">
        <f t="shared" si="6"/>
        <v>-1.6680723981900452</v>
      </c>
      <c r="K33" s="92">
        <f t="shared" si="6"/>
        <v>-0.5344324324324324</v>
      </c>
      <c r="L33" s="92">
        <f t="shared" si="6"/>
        <v>0.5890403587443946</v>
      </c>
      <c r="M33" s="92">
        <f t="shared" si="6"/>
        <v>1.16675</v>
      </c>
      <c r="N33" s="92">
        <f t="shared" si="6"/>
        <v>1.2560357142857144</v>
      </c>
    </row>
    <row r="34" spans="1:14" s="73" customFormat="1" ht="27.75" customHeight="1">
      <c r="A34" s="267" t="s">
        <v>4</v>
      </c>
      <c r="B34" s="267" t="s">
        <v>124</v>
      </c>
      <c r="C34" s="268" t="s">
        <v>125</v>
      </c>
      <c r="D34" s="270" t="s">
        <v>126</v>
      </c>
      <c r="E34" s="270"/>
      <c r="F34" s="270"/>
      <c r="G34" s="270"/>
      <c r="H34" s="270"/>
      <c r="I34" s="270"/>
      <c r="J34" s="270"/>
      <c r="K34" s="270"/>
      <c r="L34" s="270"/>
      <c r="M34" s="270"/>
      <c r="N34" s="270"/>
    </row>
    <row r="35" spans="1:14" s="73" customFormat="1" ht="27.75" customHeight="1">
      <c r="A35" s="267"/>
      <c r="B35" s="267"/>
      <c r="C35" s="269"/>
      <c r="D35" s="72">
        <v>2007</v>
      </c>
      <c r="E35" s="72">
        <v>2008</v>
      </c>
      <c r="F35" s="72">
        <v>2009</v>
      </c>
      <c r="G35" s="72">
        <v>2010</v>
      </c>
      <c r="H35" s="72">
        <v>2011</v>
      </c>
      <c r="I35" s="72">
        <v>2012</v>
      </c>
      <c r="J35" s="72">
        <v>2013</v>
      </c>
      <c r="K35" s="72">
        <v>2014</v>
      </c>
      <c r="L35" s="72">
        <v>2015</v>
      </c>
      <c r="M35" s="72">
        <v>2016</v>
      </c>
      <c r="N35" s="72">
        <v>2017</v>
      </c>
    </row>
    <row r="36" spans="1:14" s="82" customFormat="1" ht="9.75" customHeight="1">
      <c r="A36" s="83">
        <v>1</v>
      </c>
      <c r="B36" s="83">
        <v>2</v>
      </c>
      <c r="C36" s="93">
        <v>3</v>
      </c>
      <c r="D36" s="93">
        <v>4</v>
      </c>
      <c r="E36" s="93">
        <v>5</v>
      </c>
      <c r="F36" s="93">
        <v>6</v>
      </c>
      <c r="G36" s="93">
        <v>7</v>
      </c>
      <c r="H36" s="93">
        <v>8</v>
      </c>
      <c r="I36" s="93">
        <v>9</v>
      </c>
      <c r="J36" s="93">
        <v>10</v>
      </c>
      <c r="K36" s="93">
        <v>11</v>
      </c>
      <c r="L36" s="93">
        <v>12</v>
      </c>
      <c r="M36" s="93">
        <v>13</v>
      </c>
      <c r="N36" s="93">
        <v>14</v>
      </c>
    </row>
    <row r="37" spans="1:14" s="82" customFormat="1" ht="24.75" customHeight="1">
      <c r="A37" s="79" t="s">
        <v>163</v>
      </c>
      <c r="B37" s="94" t="s">
        <v>168</v>
      </c>
      <c r="C37" s="95">
        <f aca="true" t="shared" si="7" ref="C37:N37">(C10-C24)/C30%</f>
        <v>40.9439017905012</v>
      </c>
      <c r="D37" s="95">
        <f t="shared" si="7"/>
        <v>41.51671085730631</v>
      </c>
      <c r="E37" s="95">
        <f t="shared" si="7"/>
        <v>43.5365460628554</v>
      </c>
      <c r="F37" s="95">
        <f t="shared" si="7"/>
        <v>46.269193065262776</v>
      </c>
      <c r="G37" s="95">
        <f t="shared" si="7"/>
        <v>44.90325709708997</v>
      </c>
      <c r="H37" s="95">
        <f t="shared" si="7"/>
        <v>47.14367111111111</v>
      </c>
      <c r="I37" s="95">
        <f t="shared" si="7"/>
        <v>49.3252036199095</v>
      </c>
      <c r="J37" s="95">
        <f t="shared" si="7"/>
        <v>49.6479185520362</v>
      </c>
      <c r="K37" s="95">
        <f t="shared" si="7"/>
        <v>48.74453153153153</v>
      </c>
      <c r="L37" s="95">
        <f t="shared" si="7"/>
        <v>46.8527264573991</v>
      </c>
      <c r="M37" s="95">
        <f t="shared" si="7"/>
        <v>44.54602678571428</v>
      </c>
      <c r="N37" s="95">
        <f t="shared" si="7"/>
        <v>45.03425</v>
      </c>
    </row>
    <row r="38" spans="1:14" s="82" customFormat="1" ht="24.75" customHeight="1">
      <c r="A38" s="79" t="s">
        <v>164</v>
      </c>
      <c r="B38" s="96" t="s">
        <v>169</v>
      </c>
      <c r="C38" s="95">
        <f>C37</f>
        <v>40.9439017905012</v>
      </c>
      <c r="D38" s="95">
        <f>D37</f>
        <v>41.51671085730631</v>
      </c>
      <c r="E38" s="95">
        <f aca="true" t="shared" si="8" ref="E38:N38">(E10-E20-E24)/E30%</f>
        <v>43.5365460628554</v>
      </c>
      <c r="F38" s="95">
        <f t="shared" si="8"/>
        <v>46.269193065262776</v>
      </c>
      <c r="G38" s="95">
        <f t="shared" si="8"/>
        <v>44.90325709708997</v>
      </c>
      <c r="H38" s="95">
        <f t="shared" si="8"/>
        <v>47.14367111111111</v>
      </c>
      <c r="I38" s="95">
        <f t="shared" si="8"/>
        <v>49.3252036199095</v>
      </c>
      <c r="J38" s="95">
        <f t="shared" si="8"/>
        <v>49.6479185520362</v>
      </c>
      <c r="K38" s="95">
        <f t="shared" si="8"/>
        <v>48.74453153153153</v>
      </c>
      <c r="L38" s="95">
        <f t="shared" si="8"/>
        <v>46.8527264573991</v>
      </c>
      <c r="M38" s="95">
        <f t="shared" si="8"/>
        <v>44.54602678571428</v>
      </c>
      <c r="N38" s="95">
        <f t="shared" si="8"/>
        <v>45.03425</v>
      </c>
    </row>
    <row r="39" spans="1:14" s="82" customFormat="1" ht="24.75" customHeight="1">
      <c r="A39" s="79" t="s">
        <v>165</v>
      </c>
      <c r="B39" s="96" t="s">
        <v>170</v>
      </c>
      <c r="C39" s="95">
        <f aca="true" t="shared" si="9" ref="C39:N39">C23/C30%</f>
        <v>9.607572501688015</v>
      </c>
      <c r="D39" s="95">
        <f t="shared" si="9"/>
        <v>9.607572501688015</v>
      </c>
      <c r="E39" s="95">
        <f t="shared" si="9"/>
        <v>11.272137159727517</v>
      </c>
      <c r="F39" s="95">
        <f t="shared" si="9"/>
        <v>12.762222020513752</v>
      </c>
      <c r="G39" s="95">
        <f t="shared" si="9"/>
        <v>12.185601139094064</v>
      </c>
      <c r="H39" s="95">
        <f t="shared" si="9"/>
        <v>9.468728888888888</v>
      </c>
      <c r="I39" s="95">
        <f t="shared" si="9"/>
        <v>10.835683257918552</v>
      </c>
      <c r="J39" s="95">
        <f t="shared" si="9"/>
        <v>11.82143891402715</v>
      </c>
      <c r="K39" s="95">
        <f t="shared" si="9"/>
        <v>12.76618018018018</v>
      </c>
      <c r="L39" s="95">
        <f t="shared" si="9"/>
        <v>13.641757847533633</v>
      </c>
      <c r="M39" s="95">
        <f t="shared" si="9"/>
        <v>13.890071428571428</v>
      </c>
      <c r="N39" s="95">
        <f t="shared" si="9"/>
        <v>11.257142857142858</v>
      </c>
    </row>
    <row r="40" spans="1:14" s="82" customFormat="1" ht="39.75" customHeight="1">
      <c r="A40" s="79" t="s">
        <v>166</v>
      </c>
      <c r="B40" s="96" t="s">
        <v>171</v>
      </c>
      <c r="C40" s="95">
        <f>C39</f>
        <v>9.607572501688015</v>
      </c>
      <c r="D40" s="95">
        <f>D39</f>
        <v>9.607572501688015</v>
      </c>
      <c r="E40" s="95">
        <f aca="true" t="shared" si="10" ref="E40:N40">(E24+E29)/E30%</f>
        <v>11.272137159727517</v>
      </c>
      <c r="F40" s="95">
        <f t="shared" si="10"/>
        <v>12.762222020513752</v>
      </c>
      <c r="G40" s="95">
        <f t="shared" si="10"/>
        <v>12.185601139094064</v>
      </c>
      <c r="H40" s="95">
        <f t="shared" si="10"/>
        <v>9.468728888888888</v>
      </c>
      <c r="I40" s="95">
        <f t="shared" si="10"/>
        <v>10.835683257918552</v>
      </c>
      <c r="J40" s="95">
        <f t="shared" si="10"/>
        <v>11.82143891402715</v>
      </c>
      <c r="K40" s="95">
        <f t="shared" si="10"/>
        <v>12.76618018018018</v>
      </c>
      <c r="L40" s="95">
        <f t="shared" si="10"/>
        <v>13.641757847533633</v>
      </c>
      <c r="M40" s="95">
        <f t="shared" si="10"/>
        <v>13.890071428571428</v>
      </c>
      <c r="N40" s="95">
        <f t="shared" si="10"/>
        <v>11.257142857142858</v>
      </c>
    </row>
    <row r="41" spans="11:13" ht="12.75">
      <c r="K41" s="97"/>
      <c r="L41" s="97"/>
      <c r="M41" s="98"/>
    </row>
    <row r="42" spans="11:13" ht="12.75">
      <c r="K42" s="265" t="s">
        <v>42</v>
      </c>
      <c r="L42" s="265"/>
      <c r="M42" s="265"/>
    </row>
    <row r="43" spans="11:14" ht="12.75">
      <c r="K43" s="99"/>
      <c r="L43" s="99"/>
      <c r="M43" s="99"/>
      <c r="N43" s="99"/>
    </row>
    <row r="44" spans="11:13" ht="12.75">
      <c r="K44" s="266" t="s">
        <v>44</v>
      </c>
      <c r="L44" s="266"/>
      <c r="M44" s="266"/>
    </row>
    <row r="45" spans="11:13" ht="12.75">
      <c r="K45" s="99"/>
      <c r="L45" s="99"/>
      <c r="M45" s="99"/>
    </row>
  </sheetData>
  <mergeCells count="11">
    <mergeCell ref="A5:N5"/>
    <mergeCell ref="A7:A8"/>
    <mergeCell ref="B7:B8"/>
    <mergeCell ref="C7:C8"/>
    <mergeCell ref="D7:N7"/>
    <mergeCell ref="K42:M42"/>
    <mergeCell ref="K44:M44"/>
    <mergeCell ref="A34:A35"/>
    <mergeCell ref="B34:B35"/>
    <mergeCell ref="C34:C35"/>
    <mergeCell ref="D34:N34"/>
  </mergeCells>
  <printOptions horizontalCentered="1"/>
  <pageMargins left="0.5905511811023623" right="0.5905511811023623" top="0.984251968503937" bottom="0.5511811023622047" header="0.5905511811023623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Sadkowice</dc:creator>
  <cp:keywords/>
  <dc:description/>
  <cp:lastModifiedBy>Tomasz Żaczkiewicz</cp:lastModifiedBy>
  <cp:lastPrinted>2008-05-30T06:00:02Z</cp:lastPrinted>
  <dcterms:created xsi:type="dcterms:W3CDTF">2008-03-19T11:27:52Z</dcterms:created>
  <dcterms:modified xsi:type="dcterms:W3CDTF">2008-06-05T07:45:21Z</dcterms:modified>
  <cp:category/>
  <cp:version/>
  <cp:contentType/>
  <cp:contentStatus/>
</cp:coreProperties>
</file>