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firstSheet="2" activeTab="3"/>
  </bookViews>
  <sheets>
    <sheet name="Zał. Nr 1" sheetId="1" r:id="rId1"/>
    <sheet name="Zał. Nr 2" sheetId="2" r:id="rId2"/>
    <sheet name="Zał. Nr 3" sheetId="3" r:id="rId3"/>
    <sheet name="Zał. Nr 4" sheetId="4" r:id="rId4"/>
    <sheet name="Zał.Nr 6" sheetId="5" r:id="rId5"/>
    <sheet name="Zał. Nr 5" sheetId="6" r:id="rId6"/>
    <sheet name="Zał.Nr 7" sheetId="7" r:id="rId7"/>
    <sheet name="Zał. Nr11" sheetId="8" r:id="rId8"/>
    <sheet name="Zał. Nr 9" sheetId="9" r:id="rId9"/>
    <sheet name="Zał. Nr 8" sheetId="10" r:id="rId10"/>
  </sheets>
  <externalReferences>
    <externalReference r:id="rId13"/>
    <externalReference r:id="rId14"/>
  </externalReferences>
  <definedNames>
    <definedName name="A" localSheetId="9">#REF!</definedName>
    <definedName name="A" localSheetId="7">#REF!</definedName>
    <definedName name="A">#REF!</definedName>
    <definedName name="ABC" localSheetId="9">#REF!</definedName>
    <definedName name="ABC" localSheetId="7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<sst xmlns="http://schemas.openxmlformats.org/spreadsheetml/2006/main" count="485" uniqueCount="314">
  <si>
    <t xml:space="preserve">                Rady Gminy Sadkowice</t>
  </si>
  <si>
    <t>Zadania inwestycyjne w 2008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</si>
  <si>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</si>
  <si>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</si>
  <si>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</si>
  <si>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</si>
  <si>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</si>
  <si>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</si>
  <si>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</si>
  <si>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</si>
  <si>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2008 (7+8+9+10)</t>
  </si>
  <si>
    <t>z tego źródła finansowania</t>
  </si>
  <si>
    <t>dochody własne jst</t>
  </si>
  <si>
    <r>
      <t xml:space="preserve">kredyty
i pożyczki             </t>
    </r>
    <r>
      <rPr>
        <b/>
        <sz val="6"/>
        <rFont val="Arial CE"/>
        <family val="0"/>
      </rPr>
      <t>( w tym na prefinansowanie)</t>
    </r>
  </si>
  <si>
    <t>środki pochodzące
z innych  źródeł*</t>
  </si>
  <si>
    <t>środki wymienione
w art. 5 ust. 1 pkt 2 i 3 u.f.p.</t>
  </si>
  <si>
    <t>010</t>
  </si>
  <si>
    <t>01010</t>
  </si>
  <si>
    <t xml:space="preserve">Budowa ujęcia wody oraz sieci wodociągowej na terenie gminy w miejscowościach niezwodociągowanych; dokumentacja 160 000             lokalizacja ujęcia i odwiert 70 000                           </t>
  </si>
  <si>
    <t>A.      
B.
C.
…</t>
  </si>
  <si>
    <t>01095</t>
  </si>
  <si>
    <t xml:space="preserve">Przebudowa zbiornika retencyjnego w Sadkowicach                                       </t>
  </si>
  <si>
    <t>Urząd Gminy Sadkowice</t>
  </si>
  <si>
    <t>Zakup zbiornika dla Zaborza</t>
  </si>
  <si>
    <t>Termomodernizacja budynku obok szkoły w Sadkowicach</t>
  </si>
  <si>
    <t>Termomodernizacja budynku Urzędu Gminy</t>
  </si>
  <si>
    <t>Dofinansowanie zakupu samochodu bojowego dla OSP Olszowa Wola</t>
  </si>
  <si>
    <t xml:space="preserve">Termomodernizacja obiektów oświatowych, w tym:                          Wymiana pieca w SP Kłopoczyn      40 000,     remont dachu na SP Trębaczew    30 000, wymiana okien w SP Sadkowice    90 000, </t>
  </si>
  <si>
    <t>Malowanie SP Lubania</t>
  </si>
  <si>
    <t xml:space="preserve">Oczyszczalnie ścieków w:                                                   SP Sadkowice 60 000                                                        SP Lubania 60 000      </t>
  </si>
  <si>
    <t>Malowanie Gimnazjum w Lubani</t>
  </si>
  <si>
    <t>Budowa ogrodzenia frontowego i utwardzenie terenu przy Gimnazjum w Sadkowicach</t>
  </si>
  <si>
    <t>Urzad Gminy Sadkowice</t>
  </si>
  <si>
    <t>Odwodnienie terenu przy Gimnazjum w Sadkowicach</t>
  </si>
  <si>
    <t xml:space="preserve">Budowa kompleksu sportowego przy Gimnazjum w Sadkowicach; Boiska duże, obiekt zrecznościowy, projekt </t>
  </si>
  <si>
    <t xml:space="preserve">Urząd Gminy Sadkowice           </t>
  </si>
  <si>
    <t>Zakup kserokopiarki do Gimazjum w Sadkowicach</t>
  </si>
  <si>
    <t>Zespół Szkół w Sadkowicach</t>
  </si>
  <si>
    <t>Budowa przystanków dla dzieci dowożonych do szkół</t>
  </si>
  <si>
    <t>Zakup samochodu do wożenia dzieci niepełnosprawnych</t>
  </si>
  <si>
    <t>Termodernizacja budynku GOPS w Sadkowicach</t>
  </si>
  <si>
    <t>Zakup komputera przenośnego na potrzeby GOPS</t>
  </si>
  <si>
    <t>GOPS</t>
  </si>
  <si>
    <t>Budowa świetlicy środowiskowej w miejscowości Bujały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</si>
  <si>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</si>
  <si>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</si>
  <si>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</si>
  <si>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</si>
  <si>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Przewodniczący Rady Gminy</t>
  </si>
  <si>
    <t xml:space="preserve">C. Inne źródła </t>
  </si>
  <si>
    <t>Jan Idzikowski</t>
  </si>
  <si>
    <t>Limity wydatków na wieloletnie programy inwestycyjne w latach 2008 - 2010</t>
  </si>
  <si>
    <t>Nazwa zadania inwestycyjnego
i okres realizacji
(w latach)</t>
  </si>
  <si>
    <t>rok budżetowy 2008 (8+9+10+11)</t>
  </si>
  <si>
    <t>2009 r.</t>
  </si>
  <si>
    <t>2010 r.</t>
  </si>
  <si>
    <t>środki pochodzące
 z innych  źródeł*</t>
  </si>
  <si>
    <t>1.</t>
  </si>
  <si>
    <t>6050</t>
  </si>
  <si>
    <t>Budowa ujęcia wody oraz sieci wodociągowej na terenie gminy w miejscowościach niezwodociągowanych</t>
  </si>
  <si>
    <t xml:space="preserve"> Urząd Gminy Sadkowice</t>
  </si>
  <si>
    <t>3.</t>
  </si>
  <si>
    <t>600</t>
  </si>
  <si>
    <t>60016</t>
  </si>
  <si>
    <t>Budowa chodnika w miejscowości Bujały</t>
  </si>
  <si>
    <t>4.</t>
  </si>
  <si>
    <t>750</t>
  </si>
  <si>
    <t>75023</t>
  </si>
  <si>
    <t>Termomodernizacja budynku Urzędu Gminy w Sadkowicach</t>
  </si>
  <si>
    <t>5.</t>
  </si>
  <si>
    <t>801</t>
  </si>
  <si>
    <t>80101</t>
  </si>
  <si>
    <t>Termomodernizacja budynków oświatowych</t>
  </si>
  <si>
    <t>6.</t>
  </si>
  <si>
    <t>80110</t>
  </si>
  <si>
    <t>Budowa kompleksu sportowego przy Gimnazjum w Sadkowicach</t>
  </si>
  <si>
    <t>7.</t>
  </si>
  <si>
    <t>852</t>
  </si>
  <si>
    <t>85219</t>
  </si>
  <si>
    <t>Termomodernizacja budynku GOPS w Sadkowicach</t>
  </si>
  <si>
    <t>8.</t>
  </si>
  <si>
    <t>921</t>
  </si>
  <si>
    <t>92195</t>
  </si>
  <si>
    <t>* Wybrać odpowiednie oznaczenie źródła finansowania:</t>
  </si>
  <si>
    <r>
      <t xml:space="preserve">kredyty
i pożyczki     </t>
    </r>
    <r>
      <rPr>
        <b/>
        <sz val="6"/>
        <rFont val="Arial CE"/>
        <family val="0"/>
      </rPr>
      <t>(w tym na prefinansowanie)</t>
    </r>
  </si>
  <si>
    <t xml:space="preserve"> 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</si>
  <si>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</si>
  <si>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</si>
  <si>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</si>
  <si>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</si>
  <si>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</si>
  <si>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</si>
  <si>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</si>
  <si>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</si>
  <si>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2008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</si>
  <si>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</si>
  <si>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</si>
  <si>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</si>
  <si>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</si>
  <si>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</si>
  <si>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</si>
  <si>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</si>
  <si>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</si>
  <si>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</si>
  <si>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</si>
  <si>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</si>
  <si>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</si>
  <si>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</si>
  <si>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</si>
  <si>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 PROW</t>
  </si>
  <si>
    <t>Program Rozwoju Obszarów Wiejskich na lata 2007-20013                                                                                                                                                                                                                                                                                                               Jakość życia na obszarach wiejskich i róznicowanie gospodarki wieskiej                                                                                                                                                                                                                                                                                                                                      Odnowa i rozwój wsi                                                                                                                                                                                                                                                                                                                                                                                      Budowa świetlicy środowiskowej w miejscowości  Bujały</t>
  </si>
  <si>
    <t>Priorytet: Oś 3</t>
  </si>
  <si>
    <t>Działanie: 3.4.</t>
  </si>
  <si>
    <t>Nazwa projektu:</t>
  </si>
  <si>
    <t>Razem wydatki:</t>
  </si>
  <si>
    <t>Dział 921          92195               6050</t>
  </si>
  <si>
    <t>z tego: 2008 r.</t>
  </si>
  <si>
    <t>1.2</t>
  </si>
  <si>
    <t>1.3</t>
  </si>
  <si>
    <t xml:space="preserve">Program Rozwoju Obszarów Wiejskich na lata 2007-20013                                                                                                                                                                                                                                                                                     Jakość życia na obszarach wiejskich i różnicowanie gospodarki wiejskiej                                                                                                                                                                                                                                                                     Odnowa i rozwój wsi                                                                                                                                                                                                                                                                                                                                                                       Budowa chodnika w miejscowości Bujały                               </t>
  </si>
  <si>
    <t>Dzał 600           60016              6050</t>
  </si>
  <si>
    <t>Program: RPO</t>
  </si>
  <si>
    <t>Regionalny Program Operacyjny Województwa Łódzkiego                                                                                                                                                                                                                                                                   Ochrona środowiska, zapobieganie zagrożeniom i energetyka                                                                                                                                                                                                                                                                              Racjonalizacja zaopatrzenia w wodę                                                                                                                                                                                                                                                                                                               Budowa ujęcia wody oraz sieci wodociągowej na terenie gminy w miejscowościach niezwodociągowanych</t>
  </si>
  <si>
    <t>Priorytet: Oś 2</t>
  </si>
  <si>
    <t>Działanie: 45</t>
  </si>
  <si>
    <t>Dzał 010           01010              6050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</si>
  <si>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</si>
  <si>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</si>
  <si>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</si>
  <si>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Rady Gminy Sadkowice</t>
  </si>
  <si>
    <t>PRZYCHODY I ROZCHODY BUDŻETU W 2008 ROKU</t>
  </si>
  <si>
    <t>w złotych</t>
  </si>
  <si>
    <t>Treść</t>
  </si>
  <si>
    <t>Klasyfikacja
§</t>
  </si>
  <si>
    <t>Kwota
2008 r.</t>
  </si>
  <si>
    <t>Przychody ogółem:</t>
  </si>
  <si>
    <t>Kredyty</t>
  </si>
  <si>
    <t>§ 952</t>
  </si>
  <si>
    <t>2.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</si>
  <si>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</si>
  <si>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</si>
  <si>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</si>
  <si>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</si>
  <si>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</si>
  <si>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</si>
  <si>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</si>
  <si>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</si>
  <si>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</si>
  <si>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</si>
  <si>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</si>
  <si>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</si>
  <si>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</si>
  <si>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</si>
  <si>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</si>
  <si>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</si>
  <si>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</si>
  <si>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</si>
  <si>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</si>
  <si>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</si>
  <si>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</si>
  <si>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</si>
  <si>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</si>
  <si>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</si>
  <si>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</si>
  <si>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</si>
  <si>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</si>
  <si>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</t>
  </si>
  <si>
    <t xml:space="preserve">           Jan  Idzikowski</t>
  </si>
  <si>
    <t>Modernizacja oświetlenia ulicznego na terenie Gminy w miejscowościach: Bujały, Lubania, Kłopoczyn, Skarbkowa, Celinów, Nowe Szwejki, Bujały Kolonia, Rokitnica Kąty, Paprotnia, Olszowa Wola, Władysławów, Przyłuski, Zabłocie, Żelazna, Turobowice, Gacpary, Rzymiec, Lewin, Rutka, Nowy Kaleń.</t>
  </si>
  <si>
    <t>Prognoza kwoty długu i spłat na rok 2008 i lata następne</t>
  </si>
  <si>
    <t>Wyszczególnienie</t>
  </si>
  <si>
    <t>Kwota długu na dzień 31.12.2007</t>
  </si>
  <si>
    <t>Prognoza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</si>
  <si>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</si>
  <si>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</si>
  <si>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</si>
  <si>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</si>
  <si>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</si>
  <si>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</si>
  <si>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</si>
  <si>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</si>
  <si>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</si>
  <si>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</si>
  <si>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</si>
  <si>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</si>
  <si>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</si>
  <si>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</si>
  <si>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</si>
  <si>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</si>
  <si>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</si>
  <si>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</si>
  <si>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</si>
  <si>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</si>
  <si>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</si>
  <si>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</si>
  <si>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</si>
  <si>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</si>
  <si>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</si>
  <si>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</si>
  <si>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</si>
  <si>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</si>
  <si>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</si>
  <si>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</si>
  <si>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</si>
  <si>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</si>
  <si>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</si>
  <si>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</si>
  <si>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</si>
  <si>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</si>
  <si>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</si>
  <si>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</si>
  <si>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t>6.3</t>
  </si>
  <si>
    <t>6.4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</si>
  <si>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</si>
  <si>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długu </t>
    </r>
    <r>
      <rPr>
        <sz val="10"/>
        <rFont val="Arial"/>
        <family val="2"/>
      </rPr>
      <t xml:space="preserve">(art. 170 ust. 1)         (1-2.1-2.2):3 (w %) </t>
    </r>
  </si>
  <si>
    <r>
      <t xml:space="preserve">długu po uwzględnieniu wyłączeń </t>
    </r>
    <r>
      <rPr>
        <sz val="10"/>
        <rFont val="Arial"/>
        <family val="2"/>
      </rPr>
      <t>(art. 170 ust. 3) (1.1+1.2-2.1):3 (w %)</t>
    </r>
  </si>
  <si>
    <r>
      <t xml:space="preserve">spłaty zadłużenia </t>
    </r>
    <r>
      <rPr>
        <sz val="10"/>
        <rFont val="Arial"/>
        <family val="2"/>
      </rPr>
      <t>(art. 169 ust. 1)        (2:3)  (w %)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</si>
  <si>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 (w %)</t>
    </r>
  </si>
  <si>
    <t>C. 46 400</t>
  </si>
  <si>
    <t>Modernizacja budynku Urzędu Gminy</t>
  </si>
  <si>
    <t>Budowa boiska sportowego przy Gimnazjum w Lubani</t>
  </si>
  <si>
    <t>(dotacja z Wojewódzkiego Funduszu Ochrony Środowiska)</t>
  </si>
  <si>
    <t>Modernizacja budynku Urzędu Gminy w Sadkowicach</t>
  </si>
  <si>
    <t>9.</t>
  </si>
  <si>
    <t>Budowa elementów oświetlenia obiektów zabytkowych</t>
  </si>
  <si>
    <t xml:space="preserve">Przebudowa dróg w tym:                                               Skarbkowa - 584 000, Lipna - 142 100,                   Rudka - 83 260, Nowy Trębaczew - 67 340, Sadkowice - 154 600, Trębaczew - 156 000,                              Turobowice - 38 000,                                                     Budowa chodnika w miejscowości Bujały -                            10 000.                                                   </t>
  </si>
  <si>
    <t xml:space="preserve">                Załącznik Nr 5</t>
  </si>
  <si>
    <t xml:space="preserve">                                                       Rady Gminy Sadkowice</t>
  </si>
  <si>
    <t>do uzyskania w 2008 roku</t>
  </si>
  <si>
    <t>Rozdział</t>
  </si>
  <si>
    <t>Administracja publiczna</t>
  </si>
  <si>
    <t>Urzędy wojewódzkie</t>
  </si>
  <si>
    <t>0690</t>
  </si>
  <si>
    <t xml:space="preserve">                                                     Przewodniczący Rady Gminy</t>
  </si>
  <si>
    <t xml:space="preserve">                                                               Jan  Idzikowski</t>
  </si>
  <si>
    <t>Przniesienia pomiędzy paragrafami dochodów budżetu państwa</t>
  </si>
  <si>
    <r>
      <t xml:space="preserve">   </t>
    </r>
    <r>
      <rPr>
        <b/>
        <sz val="14"/>
        <rFont val="Times New Roman"/>
        <family val="1"/>
      </rPr>
      <t>z</t>
    </r>
    <r>
      <rPr>
        <b/>
        <sz val="14"/>
        <rFont val="Arial Narrow"/>
        <family val="2"/>
      </rPr>
      <t>wiązanych z realizacją zadań z zakresu administracji rządowej</t>
    </r>
  </si>
  <si>
    <t>0830</t>
  </si>
  <si>
    <t>Zmniejszenia</t>
  </si>
  <si>
    <t>Zwiększenia</t>
  </si>
  <si>
    <t>Wpływy z różnych opłat -                              opłaty za wydane dowody osobiste</t>
  </si>
  <si>
    <t>Wpływy z usług -                                          opłaty za udostepnianie danych osobowych</t>
  </si>
  <si>
    <t>Załącznik Nr 11</t>
  </si>
  <si>
    <r>
      <t xml:space="preserve">                                                       </t>
    </r>
    <r>
      <rPr>
        <b/>
        <sz val="10"/>
        <rFont val="Arial CE"/>
        <family val="2"/>
      </rPr>
      <t>Załącznik Nr 9</t>
    </r>
  </si>
  <si>
    <r>
      <t>Załącznik Nr 6</t>
    </r>
    <r>
      <rPr>
        <sz val="10"/>
        <rFont val="Arial CE"/>
        <family val="0"/>
      </rPr>
      <t xml:space="preserve">                                                                            do Uchwały Nr XVII/123/08                                    Rady Gminy Sadkowice                            z dnia 29 kwietnia 2008 r.</t>
    </r>
  </si>
  <si>
    <t xml:space="preserve">                do uchwały Nr XVII/123/08</t>
  </si>
  <si>
    <t xml:space="preserve">                z dnia 29 kwietnia 2008 r. </t>
  </si>
  <si>
    <r>
      <t xml:space="preserve">Załącznik Nr 7 </t>
    </r>
    <r>
      <rPr>
        <sz val="8"/>
        <rFont val="Arial"/>
        <family val="0"/>
      </rPr>
      <t xml:space="preserve">                                                                         do uchwały Nr XVII/123/08                                                                 Rady Gminy Sadkowice                                                                                                                     z dnia 29 kwietnia 2008 r.</t>
    </r>
  </si>
  <si>
    <t>do uchwały Nr XVII/123/08</t>
  </si>
  <si>
    <t>z dnia 29 kwietnia 2008 r.</t>
  </si>
  <si>
    <t xml:space="preserve">                                                       do uchwały Nr XVII/123/08</t>
  </si>
  <si>
    <t xml:space="preserve">                                                       z dnia 29 kwietnia 2008 r.</t>
  </si>
  <si>
    <t>Załącznik Nr 1</t>
  </si>
  <si>
    <t xml:space="preserve">do uchwały Nr </t>
  </si>
  <si>
    <t>z dnia 28 maja 2008 r.</t>
  </si>
  <si>
    <t xml:space="preserve">                                                                   do uchwały Nr XVII/123/08</t>
  </si>
  <si>
    <t xml:space="preserve">                                                                   Rady Gminy Sadkowice</t>
  </si>
  <si>
    <t xml:space="preserve">                                                                   z dnia 29 kwietnia 2008 r.</t>
  </si>
  <si>
    <t>Zwiększenie dochodów  budżetowych  gminy na 2008 r.</t>
  </si>
  <si>
    <t>w  złotych</t>
  </si>
  <si>
    <t>§</t>
  </si>
  <si>
    <t>Źródło dochodów</t>
  </si>
  <si>
    <t>zwiększenie planu</t>
  </si>
  <si>
    <t>bieżące</t>
  </si>
  <si>
    <t>majątkowe</t>
  </si>
  <si>
    <t>ADMINISTRACJA PUBLICZNA</t>
  </si>
  <si>
    <t>Urzędy gmin (miast i miast na prawach powiatu)</t>
  </si>
  <si>
    <t>0920</t>
  </si>
  <si>
    <t>Pozostałe odsetki</t>
  </si>
  <si>
    <t>75615</t>
  </si>
  <si>
    <t>Wpływy z podatku rolnego, podatku leśnego podatku od czynności cywilnoprawnych, podatków i opłat lokalnych od osób prawnych i innych jednostek organizacyjnych</t>
  </si>
  <si>
    <t>0340</t>
  </si>
  <si>
    <t>Podatek od środków transportowych</t>
  </si>
  <si>
    <t>O G Ó Ł E M</t>
  </si>
  <si>
    <t xml:space="preserve">                                                                               Przewodniczący Rady Gmin</t>
  </si>
  <si>
    <t xml:space="preserve">                                                                                         Jan Idzikowski</t>
  </si>
  <si>
    <r>
      <t xml:space="preserve">                                                                  </t>
    </r>
    <r>
      <rPr>
        <b/>
        <sz val="10"/>
        <rFont val="Arial CE"/>
        <family val="2"/>
      </rPr>
      <t xml:space="preserve"> Załącznik Nr 1</t>
    </r>
  </si>
  <si>
    <t>Zmniejszenie dochodów  budżetowych  gminy na 2008 r.</t>
  </si>
  <si>
    <t>zmniejszenie planu</t>
  </si>
  <si>
    <t xml:space="preserve">ROLNICTWO I ŁOWIECTWO </t>
  </si>
  <si>
    <t>Infrastruktura wodociągowa i sanitacyjna wsi</t>
  </si>
  <si>
    <t>Wpływy z usług</t>
  </si>
  <si>
    <r>
      <t xml:space="preserve">                                                                  </t>
    </r>
    <r>
      <rPr>
        <b/>
        <sz val="10"/>
        <rFont val="Arial CE"/>
        <family val="2"/>
      </rPr>
      <t xml:space="preserve"> Załącznik Nr 2</t>
    </r>
  </si>
  <si>
    <t>Załącznik Nr 3</t>
  </si>
  <si>
    <t>Zwiększenie wydatków  budżetowych gminy na  2008 r.</t>
  </si>
  <si>
    <t>Nazwa</t>
  </si>
  <si>
    <t>Zwiększenie planu
na 2008 r.
(6+12)</t>
  </si>
  <si>
    <t>Wydatki bieżące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</si>
  <si>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</si>
  <si>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</si>
  <si>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</si>
  <si>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</si>
  <si>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</si>
  <si>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</si>
  <si>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Pozostałe wydatki bieżące</t>
  </si>
  <si>
    <t>GOSPODARKA MIESZKANIOWA</t>
  </si>
  <si>
    <t>Gospodarka gruntami i nieruchomościami</t>
  </si>
  <si>
    <t>Urzędy gmin                                             (miast i miast na prawach powiatu)</t>
  </si>
  <si>
    <t>OŚWIATA I WYCHOWANIE</t>
  </si>
  <si>
    <t>Gimnazja</t>
  </si>
  <si>
    <t>GOSPODARKA KOMUNALNA I OCHRONA ŚRODOWISKA</t>
  </si>
  <si>
    <t>Pozostała działalność</t>
  </si>
  <si>
    <t>KULTURA I OCHRONA DZIEDZICTWA NARODOWEGO</t>
  </si>
  <si>
    <t>Pozostała działalność; - wydatki inwestycyjne jednostek budżetowych</t>
  </si>
  <si>
    <t>Ogółem wydatki</t>
  </si>
  <si>
    <t xml:space="preserve">                 </t>
  </si>
  <si>
    <t>Przewodniczący Rady Gmin</t>
  </si>
  <si>
    <t>Załącznik Nr 4</t>
  </si>
  <si>
    <t>Zmniejszenie wydatków  budżetowych gminy na  2008 r.</t>
  </si>
  <si>
    <t>Zmniejszenie planu
na 2008 r.
(6+12)</t>
  </si>
  <si>
    <t>ROLNICTWO I ŁOWIECTWO</t>
  </si>
  <si>
    <t>90015</t>
  </si>
  <si>
    <t>Oświetlenie ulic, placów i dróg</t>
  </si>
  <si>
    <t>Pozostała działalność; - wydatki na zakupy inwestycyjne jednostek budżetowych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</si>
</sst>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00"/>
    <numFmt numFmtId="170" formatCode="0_ ;\-0\ "/>
    <numFmt numFmtId="171" formatCode="0.0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b/>
      <sz val="6"/>
      <name val="Arial CE"/>
      <family val="0"/>
    </font>
    <font>
      <sz val="9"/>
      <name val="Arial CE"/>
      <family val="2"/>
    </font>
    <font>
      <i/>
      <sz val="10"/>
      <name val="Arial CE"/>
      <family val="0"/>
    </font>
    <font>
      <sz val="6"/>
      <name val="Arial CE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i/>
      <sz val="8"/>
      <name val="Arial"/>
      <family val="2"/>
    </font>
    <font>
      <b/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4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1"/>
      <name val="Arial CE"/>
      <family val="0"/>
    </font>
    <font>
      <sz val="14"/>
      <name val="Arial CE"/>
      <family val="2"/>
    </font>
    <font>
      <sz val="5"/>
      <name val="Arial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2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28">
    <xf numFmtId="0" fontId="0" fillId="0" borderId="0" xfId="0" applyAlignment="1">
      <alignment/>
    </xf>
    <xf numFmtId="0" fontId="13" fillId="0" borderId="0" xfId="58" applyAlignment="1">
      <alignment vertical="center"/>
      <protection/>
    </xf>
    <xf numFmtId="0" fontId="22" fillId="0" borderId="0" xfId="58" applyFont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0" fontId="21" fillId="0" borderId="10" xfId="58" applyFont="1" applyBorder="1" applyAlignment="1">
      <alignment horizontal="center" vertical="center"/>
      <protection/>
    </xf>
    <xf numFmtId="0" fontId="21" fillId="0" borderId="10" xfId="58" applyFont="1" applyBorder="1" applyAlignment="1">
      <alignment horizontal="center" vertical="center"/>
      <protection/>
    </xf>
    <xf numFmtId="0" fontId="21" fillId="0" borderId="11" xfId="58" applyFont="1" applyBorder="1" applyAlignment="1">
      <alignment horizontal="center" vertical="center"/>
      <protection/>
    </xf>
    <xf numFmtId="49" fontId="24" fillId="0" borderId="11" xfId="58" applyNumberFormat="1" applyFont="1" applyBorder="1" applyAlignment="1">
      <alignment horizontal="center" vertical="center"/>
      <protection/>
    </xf>
    <xf numFmtId="0" fontId="21" fillId="0" borderId="11" xfId="58" applyFont="1" applyBorder="1" applyAlignment="1">
      <alignment horizontal="left" vertical="center" wrapText="1"/>
      <protection/>
    </xf>
    <xf numFmtId="1" fontId="21" fillId="0" borderId="11" xfId="58" applyNumberFormat="1" applyFont="1" applyBorder="1" applyAlignment="1">
      <alignment horizontal="center" vertical="center"/>
      <protection/>
    </xf>
    <xf numFmtId="1" fontId="21" fillId="0" borderId="10" xfId="58" applyNumberFormat="1" applyFont="1" applyBorder="1" applyAlignment="1">
      <alignment horizontal="center" vertical="center"/>
      <protection/>
    </xf>
    <xf numFmtId="0" fontId="26" fillId="0" borderId="10" xfId="58" applyFont="1" applyBorder="1" applyAlignment="1">
      <alignment horizontal="center" vertical="center" wrapText="1"/>
      <protection/>
    </xf>
    <xf numFmtId="3" fontId="21" fillId="0" borderId="11" xfId="58" applyNumberFormat="1" applyFont="1" applyBorder="1" applyAlignment="1">
      <alignment horizontal="center" vertical="center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21" fillId="0" borderId="12" xfId="58" applyFont="1" applyBorder="1" applyAlignment="1">
      <alignment horizontal="center" vertical="center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3" xfId="58" applyFont="1" applyBorder="1" applyAlignment="1">
      <alignment horizontal="center" vertical="center" wrapText="1"/>
      <protection/>
    </xf>
    <xf numFmtId="0" fontId="24" fillId="0" borderId="12" xfId="58" applyFont="1" applyBorder="1" applyAlignment="1">
      <alignment horizontal="center" vertical="center" wrapText="1"/>
      <protection/>
    </xf>
    <xf numFmtId="0" fontId="24" fillId="0" borderId="10" xfId="58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left" vertical="center" wrapText="1"/>
      <protection/>
    </xf>
    <xf numFmtId="1" fontId="21" fillId="0" borderId="10" xfId="58" applyNumberFormat="1" applyFont="1" applyBorder="1" applyAlignment="1">
      <alignment horizontal="center" vertical="center" wrapText="1"/>
      <protection/>
    </xf>
    <xf numFmtId="3" fontId="21" fillId="0" borderId="10" xfId="58" applyNumberFormat="1" applyFont="1" applyBorder="1" applyAlignment="1">
      <alignment horizontal="center" vertical="center"/>
      <protection/>
    </xf>
    <xf numFmtId="0" fontId="24" fillId="0" borderId="10" xfId="58" applyFont="1" applyBorder="1" applyAlignment="1">
      <alignment horizontal="center" vertical="center"/>
      <protection/>
    </xf>
    <xf numFmtId="41" fontId="26" fillId="0" borderId="10" xfId="58" applyNumberFormat="1" applyFont="1" applyBorder="1" applyAlignment="1">
      <alignment horizontal="center" vertical="center" wrapText="1"/>
      <protection/>
    </xf>
    <xf numFmtId="41" fontId="21" fillId="0" borderId="10" xfId="58" applyNumberFormat="1" applyFont="1" applyBorder="1" applyAlignment="1">
      <alignment horizontal="center" vertical="center"/>
      <protection/>
    </xf>
    <xf numFmtId="41" fontId="21" fillId="0" borderId="10" xfId="58" applyNumberFormat="1" applyFont="1" applyBorder="1" applyAlignment="1">
      <alignment horizontal="center" vertical="center" wrapText="1"/>
      <protection/>
    </xf>
    <xf numFmtId="0" fontId="13" fillId="0" borderId="0" xfId="58" applyAlignment="1">
      <alignment vertical="center" wrapText="1"/>
      <protection/>
    </xf>
    <xf numFmtId="0" fontId="24" fillId="0" borderId="11" xfId="58" applyFont="1" applyBorder="1" applyAlignment="1">
      <alignment horizontal="center" vertical="center"/>
      <protection/>
    </xf>
    <xf numFmtId="0" fontId="24" fillId="0" borderId="14" xfId="58" applyFont="1" applyBorder="1" applyAlignment="1">
      <alignment horizontal="center" vertical="center"/>
      <protection/>
    </xf>
    <xf numFmtId="0" fontId="21" fillId="0" borderId="15" xfId="58" applyFont="1" applyBorder="1" applyAlignment="1">
      <alignment horizontal="center" vertical="center"/>
      <protection/>
    </xf>
    <xf numFmtId="0" fontId="21" fillId="0" borderId="16" xfId="58" applyFont="1" applyBorder="1" applyAlignment="1">
      <alignment horizontal="center" vertical="center"/>
      <protection/>
    </xf>
    <xf numFmtId="0" fontId="21" fillId="0" borderId="12" xfId="58" applyFont="1" applyBorder="1" applyAlignment="1">
      <alignment horizontal="left" vertical="center"/>
      <protection/>
    </xf>
    <xf numFmtId="1" fontId="21" fillId="0" borderId="12" xfId="58" applyNumberFormat="1" applyFont="1" applyBorder="1" applyAlignment="1">
      <alignment horizontal="center" vertical="center"/>
      <protection/>
    </xf>
    <xf numFmtId="41" fontId="26" fillId="0" borderId="12" xfId="58" applyNumberFormat="1" applyFont="1" applyBorder="1" applyAlignment="1">
      <alignment horizontal="center" vertical="center" wrapText="1"/>
      <protection/>
    </xf>
    <xf numFmtId="41" fontId="21" fillId="0" borderId="12" xfId="58" applyNumberFormat="1" applyFont="1" applyBorder="1" applyAlignment="1">
      <alignment horizontal="center" vertical="center" wrapText="1"/>
      <protection/>
    </xf>
    <xf numFmtId="0" fontId="21" fillId="0" borderId="12" xfId="58" applyFont="1" applyBorder="1" applyAlignment="1">
      <alignment horizontal="left" vertical="center" wrapText="1"/>
      <protection/>
    </xf>
    <xf numFmtId="0" fontId="21" fillId="0" borderId="12" xfId="58" applyFont="1" applyBorder="1" applyAlignment="1">
      <alignment horizontal="center" vertical="center" wrapText="1"/>
      <protection/>
    </xf>
    <xf numFmtId="1" fontId="21" fillId="0" borderId="12" xfId="58" applyNumberFormat="1" applyFont="1" applyBorder="1" applyAlignment="1">
      <alignment horizontal="center" vertical="center" wrapText="1"/>
      <protection/>
    </xf>
    <xf numFmtId="1" fontId="24" fillId="0" borderId="10" xfId="58" applyNumberFormat="1" applyFont="1" applyBorder="1" applyAlignment="1">
      <alignment horizontal="center" vertical="center"/>
      <protection/>
    </xf>
    <xf numFmtId="41" fontId="24" fillId="0" borderId="10" xfId="58" applyNumberFormat="1" applyFont="1" applyBorder="1" applyAlignment="1">
      <alignment horizontal="center" vertical="center"/>
      <protection/>
    </xf>
    <xf numFmtId="0" fontId="21" fillId="0" borderId="0" xfId="58" applyFont="1" applyAlignment="1">
      <alignment vertical="center"/>
      <protection/>
    </xf>
    <xf numFmtId="0" fontId="24" fillId="0" borderId="0" xfId="58" applyFont="1" applyAlignment="1">
      <alignment horizontal="center" vertical="center"/>
      <protection/>
    </xf>
    <xf numFmtId="0" fontId="27" fillId="0" borderId="0" xfId="58" applyFont="1" applyAlignment="1">
      <alignment vertical="center"/>
      <protection/>
    </xf>
    <xf numFmtId="0" fontId="22" fillId="0" borderId="0" xfId="58" applyFont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0" borderId="0" xfId="58">
      <alignment/>
      <protection/>
    </xf>
    <xf numFmtId="0" fontId="28" fillId="0" borderId="10" xfId="58" applyFont="1" applyBorder="1" applyAlignment="1">
      <alignment horizontal="center" vertical="center"/>
      <protection/>
    </xf>
    <xf numFmtId="49" fontId="21" fillId="0" borderId="10" xfId="58" applyNumberFormat="1" applyFont="1" applyBorder="1" applyAlignment="1">
      <alignment vertical="center"/>
      <protection/>
    </xf>
    <xf numFmtId="0" fontId="21" fillId="0" borderId="10" xfId="58" applyFont="1" applyBorder="1" applyAlignment="1">
      <alignment vertical="center" wrapText="1"/>
      <protection/>
    </xf>
    <xf numFmtId="3" fontId="21" fillId="0" borderId="10" xfId="58" applyNumberFormat="1" applyFont="1" applyBorder="1" applyAlignment="1">
      <alignment vertical="center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vertical="center"/>
      <protection/>
    </xf>
    <xf numFmtId="3" fontId="24" fillId="0" borderId="10" xfId="58" applyNumberFormat="1" applyFont="1" applyBorder="1" applyAlignment="1">
      <alignment vertical="center"/>
      <protection/>
    </xf>
    <xf numFmtId="0" fontId="24" fillId="0" borderId="10" xfId="58" applyFont="1" applyBorder="1" applyAlignment="1">
      <alignment horizontal="center" vertical="center"/>
      <protection/>
    </xf>
    <xf numFmtId="0" fontId="30" fillId="0" borderId="0" xfId="53" applyFont="1">
      <alignment/>
      <protection/>
    </xf>
    <xf numFmtId="0" fontId="31" fillId="20" borderId="10" xfId="53" applyFont="1" applyFill="1" applyBorder="1" applyAlignment="1">
      <alignment horizontal="center" vertical="center" wrapText="1"/>
      <protection/>
    </xf>
    <xf numFmtId="0" fontId="33" fillId="0" borderId="10" xfId="53" applyFont="1" applyBorder="1" applyAlignment="1">
      <alignment horizontal="center" vertical="center"/>
      <protection/>
    </xf>
    <xf numFmtId="0" fontId="31" fillId="0" borderId="10" xfId="53" applyFont="1" applyBorder="1" applyAlignment="1">
      <alignment horizontal="center"/>
      <protection/>
    </xf>
    <xf numFmtId="0" fontId="31" fillId="0" borderId="10" xfId="53" applyFont="1" applyBorder="1">
      <alignment/>
      <protection/>
    </xf>
    <xf numFmtId="3" fontId="31" fillId="0" borderId="10" xfId="53" applyNumberFormat="1" applyFont="1" applyBorder="1">
      <alignment/>
      <protection/>
    </xf>
    <xf numFmtId="0" fontId="31" fillId="0" borderId="0" xfId="53" applyFont="1">
      <alignment/>
      <protection/>
    </xf>
    <xf numFmtId="0" fontId="30" fillId="0" borderId="10" xfId="53" applyFont="1" applyBorder="1">
      <alignment/>
      <protection/>
    </xf>
    <xf numFmtId="3" fontId="30" fillId="0" borderId="10" xfId="53" applyNumberFormat="1" applyFont="1" applyBorder="1">
      <alignment/>
      <protection/>
    </xf>
    <xf numFmtId="3" fontId="30" fillId="0" borderId="10" xfId="53" applyNumberFormat="1" applyFont="1" applyBorder="1" applyAlignment="1">
      <alignment/>
      <protection/>
    </xf>
    <xf numFmtId="0" fontId="30" fillId="0" borderId="10" xfId="53" applyFont="1" applyBorder="1" applyAlignment="1">
      <alignment/>
      <protection/>
    </xf>
    <xf numFmtId="0" fontId="30" fillId="0" borderId="10" xfId="53" applyFont="1" applyBorder="1" applyAlignment="1">
      <alignment horizontal="left"/>
      <protection/>
    </xf>
    <xf numFmtId="0" fontId="34" fillId="0" borderId="0" xfId="53" applyFont="1">
      <alignment/>
      <protection/>
    </xf>
    <xf numFmtId="0" fontId="22" fillId="0" borderId="0" xfId="58" applyFont="1" applyAlignment="1">
      <alignment horizontal="left" vertical="center"/>
      <protection/>
    </xf>
    <xf numFmtId="0" fontId="21" fillId="0" borderId="0" xfId="58" applyFont="1" applyAlignment="1">
      <alignment horizontal="right" vertical="top"/>
      <protection/>
    </xf>
    <xf numFmtId="0" fontId="36" fillId="0" borderId="10" xfId="58" applyFont="1" applyBorder="1" applyAlignment="1">
      <alignment horizontal="center" vertical="center"/>
      <protection/>
    </xf>
    <xf numFmtId="0" fontId="36" fillId="0" borderId="0" xfId="58" applyFont="1" applyAlignment="1">
      <alignment vertical="center"/>
      <protection/>
    </xf>
    <xf numFmtId="0" fontId="13" fillId="0" borderId="10" xfId="58" applyFont="1" applyBorder="1" applyAlignment="1">
      <alignment horizontal="center" vertical="center"/>
      <protection/>
    </xf>
    <xf numFmtId="41" fontId="22" fillId="0" borderId="10" xfId="58" applyNumberFormat="1" applyFont="1" applyBorder="1" applyAlignment="1">
      <alignment vertical="center"/>
      <protection/>
    </xf>
    <xf numFmtId="0" fontId="13" fillId="0" borderId="17" xfId="58" applyFont="1" applyBorder="1" applyAlignment="1">
      <alignment horizontal="center" vertical="center"/>
      <protection/>
    </xf>
    <xf numFmtId="0" fontId="13" fillId="0" borderId="17" xfId="58" applyFont="1" applyBorder="1" applyAlignment="1">
      <alignment vertical="center"/>
      <protection/>
    </xf>
    <xf numFmtId="0" fontId="13" fillId="0" borderId="18" xfId="58" applyFont="1" applyBorder="1" applyAlignment="1">
      <alignment horizontal="center" vertical="center"/>
      <protection/>
    </xf>
    <xf numFmtId="0" fontId="13" fillId="0" borderId="18" xfId="58" applyFont="1" applyBorder="1" applyAlignment="1">
      <alignment vertical="center"/>
      <protection/>
    </xf>
    <xf numFmtId="41" fontId="13" fillId="0" borderId="18" xfId="58" applyNumberFormat="1" applyFont="1" applyBorder="1" applyAlignment="1">
      <alignment vertical="center"/>
      <protection/>
    </xf>
    <xf numFmtId="0" fontId="13" fillId="0" borderId="18" xfId="58" applyFont="1" applyBorder="1" applyAlignment="1">
      <alignment vertical="center" wrapText="1"/>
      <protection/>
    </xf>
    <xf numFmtId="0" fontId="13" fillId="0" borderId="19" xfId="58" applyFont="1" applyBorder="1" applyAlignment="1">
      <alignment vertical="center"/>
      <protection/>
    </xf>
    <xf numFmtId="0" fontId="13" fillId="0" borderId="19" xfId="58" applyFont="1" applyBorder="1" applyAlignment="1">
      <alignment horizontal="center" vertical="center"/>
      <protection/>
    </xf>
    <xf numFmtId="41" fontId="13" fillId="0" borderId="19" xfId="58" applyNumberFormat="1" applyFont="1" applyBorder="1" applyAlignment="1">
      <alignment vertical="center"/>
      <protection/>
    </xf>
    <xf numFmtId="41" fontId="13" fillId="0" borderId="17" xfId="58" applyNumberFormat="1" applyFont="1" applyBorder="1" applyAlignment="1">
      <alignment vertical="center"/>
      <protection/>
    </xf>
    <xf numFmtId="0" fontId="13" fillId="0" borderId="0" xfId="58" applyBorder="1" applyAlignment="1">
      <alignment horizontal="center" vertical="center"/>
      <protection/>
    </xf>
    <xf numFmtId="0" fontId="13" fillId="0" borderId="0" xfId="58" applyBorder="1" applyAlignment="1">
      <alignment vertical="center"/>
      <protection/>
    </xf>
    <xf numFmtId="0" fontId="37" fillId="0" borderId="0" xfId="58" applyFont="1">
      <alignment/>
      <protection/>
    </xf>
    <xf numFmtId="0" fontId="37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41" fontId="13" fillId="0" borderId="20" xfId="58" applyNumberFormat="1" applyFont="1" applyBorder="1" applyAlignment="1">
      <alignment vertical="center"/>
      <protection/>
    </xf>
    <xf numFmtId="0" fontId="22" fillId="0" borderId="0" xfId="58" applyFont="1">
      <alignment/>
      <protection/>
    </xf>
    <xf numFmtId="0" fontId="13" fillId="0" borderId="0" xfId="58" applyFont="1">
      <alignment/>
      <protection/>
    </xf>
    <xf numFmtId="0" fontId="23" fillId="0" borderId="0" xfId="58" applyFont="1" applyAlignment="1">
      <alignment horizontal="center" vertical="center"/>
      <protection/>
    </xf>
    <xf numFmtId="0" fontId="32" fillId="20" borderId="10" xfId="58" applyFont="1" applyFill="1" applyBorder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33" fillId="0" borderId="10" xfId="58" applyFont="1" applyBorder="1" applyAlignment="1">
      <alignment horizontal="center" wrapText="1"/>
      <protection/>
    </xf>
    <xf numFmtId="0" fontId="33" fillId="0" borderId="0" xfId="58" applyFont="1">
      <alignment/>
      <protection/>
    </xf>
    <xf numFmtId="0" fontId="32" fillId="0" borderId="10" xfId="58" applyFont="1" applyBorder="1" applyAlignment="1">
      <alignment horizontal="center" vertical="center" wrapText="1"/>
      <protection/>
    </xf>
    <xf numFmtId="0" fontId="32" fillId="0" borderId="10" xfId="58" applyFont="1" applyBorder="1" applyAlignment="1">
      <alignment horizontal="left" vertical="center" wrapText="1"/>
      <protection/>
    </xf>
    <xf numFmtId="41" fontId="31" fillId="0" borderId="10" xfId="58" applyNumberFormat="1" applyFont="1" applyBorder="1" applyAlignment="1">
      <alignment horizontal="center" vertical="center" wrapText="1"/>
      <protection/>
    </xf>
    <xf numFmtId="0" fontId="32" fillId="0" borderId="10" xfId="58" applyFont="1" applyBorder="1" applyAlignment="1">
      <alignment horizontal="center" wrapText="1"/>
      <protection/>
    </xf>
    <xf numFmtId="0" fontId="32" fillId="0" borderId="10" xfId="58" applyFont="1" applyBorder="1" applyAlignment="1">
      <alignment wrapText="1"/>
      <protection/>
    </xf>
    <xf numFmtId="41" fontId="31" fillId="0" borderId="10" xfId="58" applyNumberFormat="1" applyFont="1" applyBorder="1" applyAlignment="1">
      <alignment horizontal="center" vertical="top" wrapText="1"/>
      <protection/>
    </xf>
    <xf numFmtId="0" fontId="0" fillId="0" borderId="0" xfId="58" applyFont="1">
      <alignment/>
      <protection/>
    </xf>
    <xf numFmtId="0" fontId="0" fillId="0" borderId="10" xfId="58" applyFont="1" applyBorder="1" applyAlignment="1">
      <alignment horizontal="center" wrapText="1"/>
      <protection/>
    </xf>
    <xf numFmtId="0" fontId="0" fillId="0" borderId="10" xfId="58" applyFont="1" applyBorder="1" applyAlignment="1">
      <alignment horizontal="left" wrapText="1" indent="1"/>
      <protection/>
    </xf>
    <xf numFmtId="41" fontId="30" fillId="0" borderId="10" xfId="58" applyNumberFormat="1" applyFont="1" applyBorder="1" applyAlignment="1">
      <alignment horizontal="center" vertical="top" wrapText="1"/>
      <protection/>
    </xf>
    <xf numFmtId="0" fontId="0" fillId="0" borderId="10" xfId="58" applyFont="1" applyBorder="1" applyAlignment="1">
      <alignment horizontal="left" wrapText="1" indent="8"/>
      <protection/>
    </xf>
    <xf numFmtId="41" fontId="31" fillId="0" borderId="10" xfId="58" applyNumberFormat="1" applyFont="1" applyBorder="1" applyAlignment="1">
      <alignment wrapText="1"/>
      <protection/>
    </xf>
    <xf numFmtId="0" fontId="0" fillId="0" borderId="10" xfId="58" applyFont="1" applyBorder="1" applyAlignment="1">
      <alignment wrapText="1"/>
      <protection/>
    </xf>
    <xf numFmtId="41" fontId="30" fillId="0" borderId="10" xfId="58" applyNumberFormat="1" applyFont="1" applyBorder="1" applyAlignment="1">
      <alignment wrapText="1"/>
      <protection/>
    </xf>
    <xf numFmtId="0" fontId="32" fillId="0" borderId="0" xfId="58" applyFont="1">
      <alignment/>
      <protection/>
    </xf>
    <xf numFmtId="0" fontId="0" fillId="0" borderId="0" xfId="58" applyFont="1" applyAlignment="1">
      <alignment horizontal="left" vertical="center"/>
      <protection/>
    </xf>
    <xf numFmtId="4" fontId="31" fillId="0" borderId="10" xfId="58" applyNumberFormat="1" applyFont="1" applyBorder="1" applyAlignment="1">
      <alignment horizontal="right" vertical="center" wrapText="1"/>
      <protection/>
    </xf>
    <xf numFmtId="0" fontId="0" fillId="0" borderId="10" xfId="58" applyFont="1" applyBorder="1" applyAlignment="1">
      <alignment horizontal="center" vertical="top" wrapText="1"/>
      <protection/>
    </xf>
    <xf numFmtId="0" fontId="32" fillId="0" borderId="10" xfId="58" applyFont="1" applyBorder="1" applyAlignment="1">
      <alignment horizontal="left" vertical="center" wrapText="1" indent="1"/>
      <protection/>
    </xf>
    <xf numFmtId="2" fontId="31" fillId="0" borderId="10" xfId="58" applyNumberFormat="1" applyFont="1" applyBorder="1" applyAlignment="1">
      <alignment horizontal="right" vertical="top" wrapText="1"/>
      <protection/>
    </xf>
    <xf numFmtId="0" fontId="32" fillId="0" borderId="10" xfId="58" applyFont="1" applyBorder="1" applyAlignment="1">
      <alignment horizontal="left" wrapText="1" indent="1"/>
      <protection/>
    </xf>
    <xf numFmtId="0" fontId="30" fillId="0" borderId="14" xfId="58" applyFont="1" applyFill="1" applyBorder="1" applyAlignment="1">
      <alignment horizontal="center" vertical="top" wrapText="1"/>
      <protection/>
    </xf>
    <xf numFmtId="0" fontId="30" fillId="0" borderId="0" xfId="58" applyFont="1" applyFill="1" applyBorder="1" applyAlignment="1">
      <alignment horizontal="center" vertical="top" wrapText="1"/>
      <protection/>
    </xf>
    <xf numFmtId="0" fontId="22" fillId="0" borderId="0" xfId="58" applyFont="1">
      <alignment/>
      <protection/>
    </xf>
    <xf numFmtId="0" fontId="21" fillId="0" borderId="13" xfId="58" applyFont="1" applyBorder="1" applyAlignment="1">
      <alignment horizontal="center" vertical="center"/>
      <protection/>
    </xf>
    <xf numFmtId="0" fontId="24" fillId="0" borderId="13" xfId="58" applyFont="1" applyBorder="1" applyAlignment="1">
      <alignment horizontal="center" vertical="center"/>
      <protection/>
    </xf>
    <xf numFmtId="0" fontId="24" fillId="0" borderId="13" xfId="58" applyFont="1" applyBorder="1" applyAlignment="1">
      <alignment horizontal="center" vertical="center"/>
      <protection/>
    </xf>
    <xf numFmtId="3" fontId="0" fillId="0" borderId="10" xfId="0" applyNumberFormat="1" applyFont="1" applyBorder="1" applyAlignment="1">
      <alignment horizontal="right" vertical="center"/>
    </xf>
    <xf numFmtId="0" fontId="30" fillId="0" borderId="0" xfId="53" applyFont="1" applyAlignment="1">
      <alignment horizontal="left" vertical="top" wrapText="1"/>
      <protection/>
    </xf>
    <xf numFmtId="0" fontId="22" fillId="20" borderId="10" xfId="58" applyFont="1" applyFill="1" applyBorder="1" applyAlignment="1">
      <alignment horizontal="center" vertical="center"/>
      <protection/>
    </xf>
    <xf numFmtId="0" fontId="26" fillId="0" borderId="0" xfId="58" applyFont="1" applyAlignment="1">
      <alignment horizontal="right" vertical="center"/>
      <protection/>
    </xf>
    <xf numFmtId="0" fontId="13" fillId="0" borderId="11" xfId="58" applyFont="1" applyBorder="1" applyAlignment="1">
      <alignment vertical="center"/>
      <protection/>
    </xf>
    <xf numFmtId="0" fontId="13" fillId="0" borderId="12" xfId="58" applyFont="1" applyBorder="1" applyAlignment="1">
      <alignment vertical="center"/>
      <protection/>
    </xf>
    <xf numFmtId="3" fontId="13" fillId="0" borderId="10" xfId="58" applyNumberFormat="1" applyFont="1" applyBorder="1" applyAlignment="1">
      <alignment vertical="center"/>
      <protection/>
    </xf>
    <xf numFmtId="0" fontId="27" fillId="0" borderId="0" xfId="58" applyFont="1">
      <alignment/>
      <protection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58" applyFont="1" applyBorder="1" applyAlignment="1">
      <alignment vertical="center"/>
      <protection/>
    </xf>
    <xf numFmtId="3" fontId="22" fillId="0" borderId="10" xfId="58" applyNumberFormat="1" applyFont="1" applyBorder="1" applyAlignment="1">
      <alignment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0" borderId="10" xfId="58" applyFont="1" applyBorder="1" applyAlignment="1">
      <alignment vertical="center"/>
      <protection/>
    </xf>
    <xf numFmtId="3" fontId="22" fillId="0" borderId="10" xfId="58" applyNumberFormat="1" applyFont="1" applyBorder="1" applyAlignment="1">
      <alignment vertical="center"/>
      <protection/>
    </xf>
    <xf numFmtId="0" fontId="22" fillId="0" borderId="15" xfId="58" applyFont="1" applyBorder="1" applyAlignment="1">
      <alignment horizontal="right" vertical="center"/>
      <protection/>
    </xf>
    <xf numFmtId="49" fontId="13" fillId="0" borderId="10" xfId="58" applyNumberFormat="1" applyFont="1" applyBorder="1" applyAlignment="1">
      <alignment horizontal="center" vertical="center"/>
      <protection/>
    </xf>
    <xf numFmtId="0" fontId="13" fillId="0" borderId="10" xfId="58" applyFont="1" applyBorder="1" applyAlignment="1">
      <alignment vertical="center"/>
      <protection/>
    </xf>
    <xf numFmtId="49" fontId="13" fillId="0" borderId="10" xfId="58" applyNumberFormat="1" applyFont="1" applyBorder="1" applyAlignment="1">
      <alignment vertical="center"/>
      <protection/>
    </xf>
    <xf numFmtId="0" fontId="13" fillId="0" borderId="10" xfId="58" applyFont="1" applyBorder="1" applyAlignment="1">
      <alignment vertical="center" wrapText="1"/>
      <protection/>
    </xf>
    <xf numFmtId="0" fontId="24" fillId="0" borderId="14" xfId="58" applyFont="1" applyBorder="1" applyAlignment="1">
      <alignment horizontal="center" vertical="center"/>
      <protection/>
    </xf>
    <xf numFmtId="0" fontId="24" fillId="0" borderId="0" xfId="58" applyFont="1" applyBorder="1" applyAlignment="1">
      <alignment horizontal="center" vertical="center"/>
      <protection/>
    </xf>
    <xf numFmtId="0" fontId="24" fillId="0" borderId="21" xfId="58" applyFont="1" applyBorder="1" applyAlignment="1">
      <alignment horizontal="center" vertical="center"/>
      <protection/>
    </xf>
    <xf numFmtId="0" fontId="24" fillId="0" borderId="14" xfId="58" applyFont="1" applyBorder="1" applyAlignment="1">
      <alignment horizontal="center" vertical="center"/>
      <protection/>
    </xf>
    <xf numFmtId="0" fontId="24" fillId="0" borderId="21" xfId="58" applyFont="1" applyBorder="1" applyAlignment="1">
      <alignment horizontal="center" vertical="center"/>
      <protection/>
    </xf>
    <xf numFmtId="49" fontId="24" fillId="0" borderId="11" xfId="58" applyNumberFormat="1" applyFont="1" applyBorder="1" applyAlignment="1">
      <alignment horizontal="center" vertical="center"/>
      <protection/>
    </xf>
    <xf numFmtId="49" fontId="24" fillId="0" borderId="12" xfId="58" applyNumberFormat="1" applyFont="1" applyBorder="1" applyAlignment="1">
      <alignment horizontal="center" vertical="center"/>
      <protection/>
    </xf>
    <xf numFmtId="49" fontId="24" fillId="0" borderId="13" xfId="58" applyNumberFormat="1" applyFont="1" applyBorder="1" applyAlignment="1">
      <alignment horizontal="center" vertical="center"/>
      <protection/>
    </xf>
    <xf numFmtId="0" fontId="24" fillId="0" borderId="13" xfId="58" applyFont="1" applyBorder="1" applyAlignment="1">
      <alignment horizontal="center" vertical="center"/>
      <protection/>
    </xf>
    <xf numFmtId="0" fontId="24" fillId="0" borderId="11" xfId="58" applyFont="1" applyBorder="1" applyAlignment="1">
      <alignment horizontal="center" vertical="center"/>
      <protection/>
    </xf>
    <xf numFmtId="0" fontId="24" fillId="0" borderId="13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23" xfId="58" applyFont="1" applyBorder="1" applyAlignment="1">
      <alignment horizontal="center" vertical="center"/>
      <protection/>
    </xf>
    <xf numFmtId="0" fontId="24" fillId="0" borderId="24" xfId="58" applyFont="1" applyBorder="1" applyAlignment="1">
      <alignment horizontal="center" vertical="center"/>
      <protection/>
    </xf>
    <xf numFmtId="0" fontId="21" fillId="0" borderId="12" xfId="58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22" fillId="0" borderId="0" xfId="58" applyFont="1" applyAlignment="1">
      <alignment horizontal="left" vertical="top" wrapText="1"/>
      <protection/>
    </xf>
    <xf numFmtId="0" fontId="13" fillId="0" borderId="0" xfId="58" applyAlignment="1">
      <alignment horizontal="left" vertical="top" wrapText="1"/>
      <protection/>
    </xf>
    <xf numFmtId="0" fontId="23" fillId="0" borderId="0" xfId="58" applyFont="1" applyAlignment="1">
      <alignment horizontal="center" vertical="center" wrapText="1"/>
      <protection/>
    </xf>
    <xf numFmtId="0" fontId="22" fillId="20" borderId="10" xfId="58" applyFont="1" applyFill="1" applyBorder="1" applyAlignment="1">
      <alignment horizontal="center" vertical="center"/>
      <protection/>
    </xf>
    <xf numFmtId="0" fontId="22" fillId="20" borderId="10" xfId="58" applyFont="1" applyFill="1" applyBorder="1" applyAlignment="1">
      <alignment horizontal="center" vertical="center" wrapText="1"/>
      <protection/>
    </xf>
    <xf numFmtId="0" fontId="22" fillId="0" borderId="0" xfId="58" applyFont="1" applyAlignment="1">
      <alignment horizontal="center" vertical="center"/>
      <protection/>
    </xf>
    <xf numFmtId="0" fontId="13" fillId="0" borderId="0" xfId="58" applyAlignment="1">
      <alignment horizontal="center" vertical="center"/>
      <protection/>
    </xf>
    <xf numFmtId="0" fontId="24" fillId="0" borderId="10" xfId="58" applyFont="1" applyBorder="1" applyAlignment="1">
      <alignment horizontal="left" vertical="center"/>
      <protection/>
    </xf>
    <xf numFmtId="0" fontId="21" fillId="0" borderId="11" xfId="58" applyFont="1" applyBorder="1" applyAlignment="1">
      <alignment horizontal="center" vertical="center"/>
      <protection/>
    </xf>
    <xf numFmtId="0" fontId="21" fillId="0" borderId="13" xfId="58" applyFont="1" applyBorder="1" applyAlignment="1">
      <alignment horizontal="center" vertical="center"/>
      <protection/>
    </xf>
    <xf numFmtId="0" fontId="24" fillId="0" borderId="11" xfId="58" applyFont="1" applyBorder="1" applyAlignment="1">
      <alignment horizontal="center" vertical="center"/>
      <protection/>
    </xf>
    <xf numFmtId="0" fontId="21" fillId="0" borderId="11" xfId="58" applyFont="1" applyBorder="1" applyAlignment="1">
      <alignment horizontal="center" vertical="center" wrapText="1"/>
      <protection/>
    </xf>
    <xf numFmtId="0" fontId="21" fillId="0" borderId="13" xfId="58" applyFont="1" applyBorder="1" applyAlignment="1">
      <alignment horizontal="center" vertical="center" wrapText="1"/>
      <protection/>
    </xf>
    <xf numFmtId="0" fontId="24" fillId="0" borderId="11" xfId="58" applyFont="1" applyBorder="1" applyAlignment="1">
      <alignment horizontal="center" vertical="center" wrapText="1"/>
      <protection/>
    </xf>
    <xf numFmtId="0" fontId="24" fillId="0" borderId="13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0" borderId="0" xfId="58" applyAlignment="1">
      <alignment vertical="center"/>
      <protection/>
    </xf>
    <xf numFmtId="0" fontId="24" fillId="20" borderId="10" xfId="58" applyFont="1" applyFill="1" applyBorder="1" applyAlignment="1">
      <alignment horizontal="center" vertical="center"/>
      <protection/>
    </xf>
    <xf numFmtId="0" fontId="24" fillId="20" borderId="10" xfId="58" applyFont="1" applyFill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left" vertical="center" wrapText="1"/>
      <protection/>
    </xf>
    <xf numFmtId="0" fontId="21" fillId="0" borderId="13" xfId="58" applyFont="1" applyBorder="1" applyAlignment="1">
      <alignment horizontal="left" vertical="center" wrapText="1"/>
      <protection/>
    </xf>
    <xf numFmtId="1" fontId="21" fillId="0" borderId="11" xfId="58" applyNumberFormat="1" applyFont="1" applyBorder="1" applyAlignment="1">
      <alignment horizontal="center" vertical="center" wrapText="1"/>
      <protection/>
    </xf>
    <xf numFmtId="1" fontId="21" fillId="0" borderId="13" xfId="58" applyNumberFormat="1" applyFont="1" applyBorder="1" applyAlignment="1">
      <alignment horizontal="center" vertical="center" wrapText="1"/>
      <protection/>
    </xf>
    <xf numFmtId="0" fontId="24" fillId="0" borderId="0" xfId="58" applyFont="1" applyAlignment="1">
      <alignment horizontal="center" vertical="center"/>
      <protection/>
    </xf>
    <xf numFmtId="0" fontId="26" fillId="0" borderId="11" xfId="58" applyFont="1" applyBorder="1" applyAlignment="1">
      <alignment horizontal="center" vertical="center" wrapText="1"/>
      <protection/>
    </xf>
    <xf numFmtId="0" fontId="26" fillId="0" borderId="13" xfId="58" applyFont="1" applyBorder="1" applyAlignment="1">
      <alignment horizontal="center" vertical="center" wrapText="1"/>
      <protection/>
    </xf>
    <xf numFmtId="0" fontId="24" fillId="0" borderId="25" xfId="58" applyFont="1" applyBorder="1" applyAlignment="1">
      <alignment horizontal="center" vertical="center"/>
      <protection/>
    </xf>
    <xf numFmtId="0" fontId="24" fillId="0" borderId="26" xfId="58" applyFont="1" applyBorder="1" applyAlignment="1">
      <alignment horizontal="center" vertical="center"/>
      <protection/>
    </xf>
    <xf numFmtId="0" fontId="24" fillId="0" borderId="15" xfId="58" applyFont="1" applyBorder="1" applyAlignment="1">
      <alignment horizontal="center" vertical="center"/>
      <protection/>
    </xf>
    <xf numFmtId="0" fontId="31" fillId="0" borderId="0" xfId="53" applyFont="1" applyAlignment="1">
      <alignment horizontal="center"/>
      <protection/>
    </xf>
    <xf numFmtId="0" fontId="31" fillId="0" borderId="0" xfId="53" applyFont="1" applyAlignment="1">
      <alignment horizontal="left" vertical="top" wrapText="1"/>
      <protection/>
    </xf>
    <xf numFmtId="0" fontId="30" fillId="0" borderId="0" xfId="53" applyFont="1" applyAlignment="1">
      <alignment horizontal="left" vertical="top" wrapText="1"/>
      <protection/>
    </xf>
    <xf numFmtId="0" fontId="31" fillId="20" borderId="10" xfId="53" applyFont="1" applyFill="1" applyBorder="1" applyAlignment="1">
      <alignment horizontal="center" vertical="center" wrapText="1"/>
      <protection/>
    </xf>
    <xf numFmtId="0" fontId="31" fillId="20" borderId="10" xfId="53" applyFont="1" applyFill="1" applyBorder="1" applyAlignment="1">
      <alignment horizontal="center" vertical="center"/>
      <protection/>
    </xf>
    <xf numFmtId="0" fontId="31" fillId="0" borderId="10" xfId="53" applyFont="1" applyBorder="1" applyAlignment="1">
      <alignment horizontal="center"/>
      <protection/>
    </xf>
    <xf numFmtId="0" fontId="34" fillId="0" borderId="0" xfId="53" applyFont="1" applyAlignment="1">
      <alignment horizontal="left"/>
      <protection/>
    </xf>
    <xf numFmtId="0" fontId="30" fillId="0" borderId="10" xfId="53" applyFont="1" applyBorder="1" applyAlignment="1">
      <alignment horizontal="center" vertical="center"/>
      <protection/>
    </xf>
    <xf numFmtId="0" fontId="30" fillId="0" borderId="10" xfId="53" applyFont="1" applyBorder="1" applyAlignment="1">
      <alignment horizontal="left" vertical="top" wrapText="1"/>
      <protection/>
    </xf>
    <xf numFmtId="0" fontId="13" fillId="0" borderId="10" xfId="52" applyBorder="1">
      <alignment/>
      <protection/>
    </xf>
    <xf numFmtId="0" fontId="32" fillId="0" borderId="0" xfId="53" applyFont="1" applyAlignment="1">
      <alignment horizontal="center"/>
      <protection/>
    </xf>
    <xf numFmtId="0" fontId="13" fillId="0" borderId="10" xfId="52" applyBorder="1" applyAlignment="1">
      <alignment wrapText="1"/>
      <protection/>
    </xf>
    <xf numFmtId="0" fontId="22" fillId="0" borderId="0" xfId="58" applyFont="1" applyBorder="1" applyAlignment="1">
      <alignment horizontal="center"/>
      <protection/>
    </xf>
    <xf numFmtId="0" fontId="22" fillId="0" borderId="0" xfId="58" applyFont="1" applyAlignment="1">
      <alignment horizontal="center"/>
      <protection/>
    </xf>
    <xf numFmtId="0" fontId="32" fillId="20" borderId="10" xfId="58" applyFont="1" applyFill="1" applyBorder="1" applyAlignment="1">
      <alignment horizontal="center" vertical="center" wrapText="1"/>
      <protection/>
    </xf>
    <xf numFmtId="0" fontId="32" fillId="20" borderId="11" xfId="58" applyFont="1" applyFill="1" applyBorder="1" applyAlignment="1">
      <alignment horizontal="center" vertical="center" wrapText="1"/>
      <protection/>
    </xf>
    <xf numFmtId="0" fontId="32" fillId="20" borderId="13" xfId="58" applyFont="1" applyFill="1" applyBorder="1" applyAlignment="1">
      <alignment horizontal="center" vertical="center" wrapText="1"/>
      <protection/>
    </xf>
    <xf numFmtId="0" fontId="32" fillId="20" borderId="10" xfId="58" applyFont="1" applyFill="1" applyBorder="1" applyAlignment="1">
      <alignment horizontal="center" vertical="center"/>
      <protection/>
    </xf>
    <xf numFmtId="0" fontId="23" fillId="0" borderId="0" xfId="58" applyFont="1" applyAlignment="1">
      <alignment horizontal="center" vertical="center"/>
      <protection/>
    </xf>
    <xf numFmtId="0" fontId="40" fillId="0" borderId="0" xfId="58" applyFont="1" applyAlignment="1">
      <alignment horizontal="center"/>
      <protection/>
    </xf>
    <xf numFmtId="0" fontId="22" fillId="0" borderId="25" xfId="58" applyFont="1" applyBorder="1" applyAlignment="1">
      <alignment horizontal="center" vertical="center"/>
      <protection/>
    </xf>
    <xf numFmtId="0" fontId="22" fillId="0" borderId="26" xfId="58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0" fontId="38" fillId="0" borderId="0" xfId="58" applyFont="1" applyAlignment="1">
      <alignment horizontal="center"/>
      <protection/>
    </xf>
    <xf numFmtId="0" fontId="22" fillId="0" borderId="10" xfId="58" applyFont="1" applyBorder="1" applyAlignment="1">
      <alignment horizontal="center" vertical="center"/>
      <protection/>
    </xf>
    <xf numFmtId="0" fontId="35" fillId="0" borderId="0" xfId="58" applyFont="1" applyAlignment="1">
      <alignment horizontal="center" vertical="center"/>
      <protection/>
    </xf>
    <xf numFmtId="0" fontId="22" fillId="20" borderId="10" xfId="58" applyFont="1" applyFill="1" applyBorder="1" applyAlignment="1">
      <alignment horizontal="center" vertical="center"/>
      <protection/>
    </xf>
    <xf numFmtId="0" fontId="22" fillId="20" borderId="10" xfId="58" applyFont="1" applyFill="1" applyBorder="1" applyAlignment="1">
      <alignment horizontal="center" vertical="center" wrapText="1"/>
      <protection/>
    </xf>
    <xf numFmtId="0" fontId="13" fillId="0" borderId="0" xfId="54" applyAlignment="1">
      <alignment horizontal="center" vertical="top"/>
      <protection/>
    </xf>
    <xf numFmtId="49" fontId="13" fillId="0" borderId="0" xfId="54" applyNumberFormat="1" applyAlignment="1">
      <alignment horizontal="center" vertical="top"/>
      <protection/>
    </xf>
    <xf numFmtId="0" fontId="13" fillId="0" borderId="0" xfId="54" applyAlignment="1">
      <alignment horizontal="left" vertical="top"/>
      <protection/>
    </xf>
    <xf numFmtId="0" fontId="13" fillId="0" borderId="0" xfId="54" applyAlignment="1">
      <alignment horizontal="right" vertical="top"/>
      <protection/>
    </xf>
    <xf numFmtId="0" fontId="13" fillId="0" borderId="0" xfId="54">
      <alignment/>
      <protection/>
    </xf>
    <xf numFmtId="49" fontId="13" fillId="0" borderId="0" xfId="54" applyNumberFormat="1" applyAlignment="1">
      <alignment horizontal="left" vertical="top"/>
      <protection/>
    </xf>
    <xf numFmtId="49" fontId="13" fillId="0" borderId="0" xfId="54" applyNumberFormat="1" applyAlignment="1">
      <alignment horizontal="right" vertical="top"/>
      <protection/>
    </xf>
    <xf numFmtId="0" fontId="13" fillId="0" borderId="0" xfId="54" applyAlignment="1">
      <alignment vertical="top"/>
      <protection/>
    </xf>
    <xf numFmtId="0" fontId="23" fillId="0" borderId="0" xfId="54" applyFont="1" applyAlignment="1">
      <alignment vertical="center"/>
      <protection/>
    </xf>
    <xf numFmtId="49" fontId="23" fillId="0" borderId="0" xfId="54" applyNumberFormat="1" applyFont="1" applyAlignment="1">
      <alignment vertical="center"/>
      <protection/>
    </xf>
    <xf numFmtId="0" fontId="13" fillId="0" borderId="0" xfId="54" applyAlignment="1">
      <alignment horizontal="left"/>
      <protection/>
    </xf>
    <xf numFmtId="0" fontId="23" fillId="0" borderId="0" xfId="54" applyFont="1" applyAlignment="1">
      <alignment horizontal="center" vertical="top"/>
      <protection/>
    </xf>
    <xf numFmtId="49" fontId="23" fillId="0" borderId="0" xfId="54" applyNumberFormat="1" applyFont="1" applyAlignment="1">
      <alignment horizontal="center" vertical="top"/>
      <protection/>
    </xf>
    <xf numFmtId="0" fontId="23" fillId="0" borderId="0" xfId="54" applyFont="1" applyAlignment="1">
      <alignment horizontal="left" vertical="top"/>
      <protection/>
    </xf>
    <xf numFmtId="0" fontId="13" fillId="0" borderId="21" xfId="54" applyFont="1" applyBorder="1" applyAlignment="1">
      <alignment horizontal="center"/>
      <protection/>
    </xf>
    <xf numFmtId="0" fontId="22" fillId="20" borderId="11" xfId="54" applyFont="1" applyFill="1" applyBorder="1" applyAlignment="1">
      <alignment horizontal="center" vertical="top"/>
      <protection/>
    </xf>
    <xf numFmtId="49" fontId="22" fillId="20" borderId="11" xfId="54" applyNumberFormat="1" applyFont="1" applyFill="1" applyBorder="1" applyAlignment="1">
      <alignment horizontal="center" vertical="top"/>
      <protection/>
    </xf>
    <xf numFmtId="0" fontId="22" fillId="20" borderId="25" xfId="54" applyFont="1" applyFill="1" applyBorder="1" applyAlignment="1">
      <alignment horizontal="center" vertical="top" wrapText="1"/>
      <protection/>
    </xf>
    <xf numFmtId="0" fontId="22" fillId="20" borderId="15" xfId="54" applyFont="1" applyFill="1" applyBorder="1" applyAlignment="1">
      <alignment horizontal="center" vertical="top" wrapText="1"/>
      <protection/>
    </xf>
    <xf numFmtId="0" fontId="13" fillId="0" borderId="0" xfId="54" applyFont="1">
      <alignment/>
      <protection/>
    </xf>
    <xf numFmtId="0" fontId="22" fillId="20" borderId="12" xfId="54" applyFont="1" applyFill="1" applyBorder="1" applyAlignment="1">
      <alignment horizontal="center" vertical="top"/>
      <protection/>
    </xf>
    <xf numFmtId="49" fontId="22" fillId="20" borderId="12" xfId="54" applyNumberFormat="1" applyFont="1" applyFill="1" applyBorder="1" applyAlignment="1">
      <alignment horizontal="center" vertical="top"/>
      <protection/>
    </xf>
    <xf numFmtId="0" fontId="22" fillId="20" borderId="13" xfId="54" applyFont="1" applyFill="1" applyBorder="1" applyAlignment="1">
      <alignment horizontal="center" vertical="top"/>
      <protection/>
    </xf>
    <xf numFmtId="49" fontId="22" fillId="20" borderId="13" xfId="54" applyNumberFormat="1" applyFont="1" applyFill="1" applyBorder="1" applyAlignment="1">
      <alignment horizontal="center" vertical="top"/>
      <protection/>
    </xf>
    <xf numFmtId="0" fontId="22" fillId="20" borderId="10" xfId="54" applyFont="1" applyFill="1" applyBorder="1" applyAlignment="1">
      <alignment horizontal="center" vertical="top"/>
      <protection/>
    </xf>
    <xf numFmtId="0" fontId="22" fillId="20" borderId="10" xfId="54" applyFont="1" applyFill="1" applyBorder="1" applyAlignment="1">
      <alignment horizontal="center" vertical="center"/>
      <protection/>
    </xf>
    <xf numFmtId="0" fontId="28" fillId="0" borderId="10" xfId="54" applyFont="1" applyBorder="1" applyAlignment="1">
      <alignment horizontal="center" vertical="top"/>
      <protection/>
    </xf>
    <xf numFmtId="49" fontId="28" fillId="0" borderId="10" xfId="54" applyNumberFormat="1" applyFont="1" applyBorder="1" applyAlignment="1">
      <alignment horizontal="center" vertical="top"/>
      <protection/>
    </xf>
    <xf numFmtId="0" fontId="28" fillId="0" borderId="10" xfId="54" applyFont="1" applyBorder="1" applyAlignment="1">
      <alignment horizontal="center" vertical="center"/>
      <protection/>
    </xf>
    <xf numFmtId="0" fontId="28" fillId="0" borderId="0" xfId="54" applyFont="1" applyAlignment="1">
      <alignment horizontal="center" vertical="center"/>
      <protection/>
    </xf>
    <xf numFmtId="0" fontId="22" fillId="0" borderId="13" xfId="54" applyFont="1" applyBorder="1" applyAlignment="1">
      <alignment horizontal="center" vertical="top"/>
      <protection/>
    </xf>
    <xf numFmtId="0" fontId="13" fillId="0" borderId="10" xfId="54" applyBorder="1" applyAlignment="1">
      <alignment horizontal="center" vertical="top"/>
      <protection/>
    </xf>
    <xf numFmtId="49" fontId="13" fillId="0" borderId="10" xfId="54" applyNumberFormat="1" applyBorder="1" applyAlignment="1">
      <alignment horizontal="center" vertical="top"/>
      <protection/>
    </xf>
    <xf numFmtId="0" fontId="22" fillId="0" borderId="10" xfId="54" applyFont="1" applyBorder="1" applyAlignment="1">
      <alignment horizontal="left" vertical="top"/>
      <protection/>
    </xf>
    <xf numFmtId="4" fontId="22" fillId="0" borderId="10" xfId="54" applyNumberFormat="1" applyFont="1" applyBorder="1" applyAlignment="1">
      <alignment horizontal="right" vertical="top"/>
      <protection/>
    </xf>
    <xf numFmtId="0" fontId="13" fillId="0" borderId="10" xfId="54" applyFont="1" applyBorder="1" applyAlignment="1">
      <alignment horizontal="center" vertical="center"/>
      <protection/>
    </xf>
    <xf numFmtId="0" fontId="13" fillId="0" borderId="13" xfId="54" applyBorder="1" applyAlignment="1">
      <alignment horizontal="center" vertical="top"/>
      <protection/>
    </xf>
    <xf numFmtId="0" fontId="22" fillId="0" borderId="10" xfId="54" applyFont="1" applyBorder="1" applyAlignment="1">
      <alignment horizontal="center" vertical="top"/>
      <protection/>
    </xf>
    <xf numFmtId="49" fontId="22" fillId="0" borderId="10" xfId="54" applyNumberFormat="1" applyFont="1" applyBorder="1" applyAlignment="1">
      <alignment horizontal="center" vertical="top"/>
      <protection/>
    </xf>
    <xf numFmtId="0" fontId="41" fillId="0" borderId="0" xfId="54" applyFont="1" applyAlignment="1">
      <alignment vertical="top"/>
      <protection/>
    </xf>
    <xf numFmtId="0" fontId="0" fillId="0" borderId="10" xfId="54" applyFont="1" applyBorder="1" applyAlignment="1">
      <alignment vertical="top"/>
      <protection/>
    </xf>
    <xf numFmtId="4" fontId="13" fillId="0" borderId="10" xfId="54" applyNumberFormat="1" applyFont="1" applyBorder="1" applyAlignment="1">
      <alignment horizontal="right" vertical="top"/>
      <protection/>
    </xf>
    <xf numFmtId="49" fontId="13" fillId="0" borderId="11" xfId="54" applyNumberFormat="1" applyBorder="1" applyAlignment="1">
      <alignment horizontal="center" vertical="top"/>
      <protection/>
    </xf>
    <xf numFmtId="49" fontId="22" fillId="0" borderId="10" xfId="54" applyNumberFormat="1" applyFont="1" applyBorder="1" applyAlignment="1">
      <alignment horizontal="left" vertical="top" wrapText="1"/>
      <protection/>
    </xf>
    <xf numFmtId="0" fontId="22" fillId="0" borderId="10" xfId="54" applyFont="1" applyBorder="1" applyAlignment="1">
      <alignment horizontal="center" vertical="center"/>
      <protection/>
    </xf>
    <xf numFmtId="49" fontId="13" fillId="0" borderId="12" xfId="54" applyNumberFormat="1" applyBorder="1" applyAlignment="1">
      <alignment horizontal="center" vertical="top"/>
      <protection/>
    </xf>
    <xf numFmtId="49" fontId="13" fillId="0" borderId="10" xfId="54" applyNumberFormat="1" applyBorder="1" applyAlignment="1">
      <alignment horizontal="left" vertical="top" wrapText="1"/>
      <protection/>
    </xf>
    <xf numFmtId="49" fontId="13" fillId="0" borderId="10" xfId="54" applyNumberFormat="1" applyBorder="1" applyAlignment="1">
      <alignment horizontal="left" vertical="top"/>
      <protection/>
    </xf>
    <xf numFmtId="0" fontId="22" fillId="0" borderId="11" xfId="54" applyFont="1" applyBorder="1" applyAlignment="1">
      <alignment horizontal="center" vertical="top"/>
      <protection/>
    </xf>
    <xf numFmtId="0" fontId="22" fillId="0" borderId="0" xfId="54" applyFont="1">
      <alignment/>
      <protection/>
    </xf>
    <xf numFmtId="0" fontId="22" fillId="0" borderId="10" xfId="54" applyFont="1" applyBorder="1" applyAlignment="1">
      <alignment horizontal="center" vertical="top"/>
      <protection/>
    </xf>
    <xf numFmtId="49" fontId="22" fillId="0" borderId="10" xfId="54" applyNumberFormat="1" applyFont="1" applyBorder="1" applyAlignment="1">
      <alignment horizontal="center" vertical="top"/>
      <protection/>
    </xf>
    <xf numFmtId="0" fontId="22" fillId="0" borderId="10" xfId="54" applyFont="1" applyBorder="1" applyAlignment="1">
      <alignment horizontal="left" vertical="top"/>
      <protection/>
    </xf>
    <xf numFmtId="0" fontId="13" fillId="0" borderId="11" xfId="54" applyBorder="1" applyAlignment="1">
      <alignment horizontal="center" vertical="top"/>
      <protection/>
    </xf>
    <xf numFmtId="0" fontId="22" fillId="0" borderId="10" xfId="54" applyFont="1" applyBorder="1" applyAlignment="1">
      <alignment horizontal="left" vertical="top" wrapText="1"/>
      <protection/>
    </xf>
    <xf numFmtId="0" fontId="13" fillId="0" borderId="10" xfId="54" applyBorder="1" applyAlignment="1">
      <alignment horizontal="left" vertical="top"/>
      <protection/>
    </xf>
    <xf numFmtId="0" fontId="13" fillId="0" borderId="12" xfId="54" applyBorder="1" applyAlignment="1">
      <alignment horizontal="center" vertical="top"/>
      <protection/>
    </xf>
    <xf numFmtId="0" fontId="13" fillId="0" borderId="13" xfId="54" applyFont="1" applyBorder="1" applyAlignment="1">
      <alignment horizontal="center" vertical="top"/>
      <protection/>
    </xf>
    <xf numFmtId="0" fontId="13" fillId="0" borderId="10" xfId="54" applyFont="1" applyBorder="1" applyAlignment="1">
      <alignment horizontal="center" vertical="top"/>
      <protection/>
    </xf>
    <xf numFmtId="49" fontId="13" fillId="0" borderId="10" xfId="54" applyNumberFormat="1" applyFont="1" applyBorder="1" applyAlignment="1">
      <alignment horizontal="center" vertical="top"/>
      <protection/>
    </xf>
    <xf numFmtId="0" fontId="13" fillId="0" borderId="10" xfId="54" applyFont="1" applyBorder="1" applyAlignment="1">
      <alignment horizontal="left" vertical="top"/>
      <protection/>
    </xf>
    <xf numFmtId="3" fontId="22" fillId="0" borderId="10" xfId="54" applyNumberFormat="1" applyFont="1" applyBorder="1" applyAlignment="1">
      <alignment horizontal="center" vertical="center"/>
      <protection/>
    </xf>
    <xf numFmtId="0" fontId="22" fillId="0" borderId="0" xfId="54" applyFont="1" applyAlignment="1">
      <alignment horizontal="left" vertical="top"/>
      <protection/>
    </xf>
    <xf numFmtId="0" fontId="22" fillId="0" borderId="0" xfId="54" applyFont="1" applyAlignment="1">
      <alignment horizontal="right" vertical="top"/>
      <protection/>
    </xf>
    <xf numFmtId="0" fontId="13" fillId="0" borderId="0" xfId="55" applyAlignment="1">
      <alignment horizontal="center" vertical="top"/>
      <protection/>
    </xf>
    <xf numFmtId="49" fontId="13" fillId="0" borderId="0" xfId="55" applyNumberFormat="1" applyAlignment="1">
      <alignment horizontal="center" vertical="top"/>
      <protection/>
    </xf>
    <xf numFmtId="0" fontId="13" fillId="0" borderId="0" xfId="55" applyAlignment="1">
      <alignment horizontal="left" vertical="top"/>
      <protection/>
    </xf>
    <xf numFmtId="0" fontId="13" fillId="0" borderId="0" xfId="55" applyAlignment="1">
      <alignment horizontal="right" vertical="top"/>
      <protection/>
    </xf>
    <xf numFmtId="0" fontId="13" fillId="0" borderId="0" xfId="55">
      <alignment/>
      <protection/>
    </xf>
    <xf numFmtId="49" fontId="13" fillId="0" borderId="0" xfId="55" applyNumberFormat="1" applyAlignment="1">
      <alignment horizontal="left" vertical="top"/>
      <protection/>
    </xf>
    <xf numFmtId="49" fontId="13" fillId="0" borderId="0" xfId="55" applyNumberFormat="1" applyAlignment="1">
      <alignment horizontal="right" vertical="top"/>
      <protection/>
    </xf>
    <xf numFmtId="0" fontId="13" fillId="0" borderId="0" xfId="55" applyAlignment="1">
      <alignment vertical="top"/>
      <protection/>
    </xf>
    <xf numFmtId="0" fontId="23" fillId="0" borderId="0" xfId="55" applyFont="1" applyAlignment="1">
      <alignment vertical="center"/>
      <protection/>
    </xf>
    <xf numFmtId="49" fontId="23" fillId="0" borderId="0" xfId="55" applyNumberFormat="1" applyFont="1" applyAlignment="1">
      <alignment vertical="center"/>
      <protection/>
    </xf>
    <xf numFmtId="0" fontId="13" fillId="0" borderId="0" xfId="55" applyAlignment="1">
      <alignment horizontal="left"/>
      <protection/>
    </xf>
    <xf numFmtId="0" fontId="23" fillId="0" borderId="0" xfId="55" applyFont="1" applyAlignment="1">
      <alignment horizontal="center" vertical="top"/>
      <protection/>
    </xf>
    <xf numFmtId="49" fontId="23" fillId="0" borderId="0" xfId="55" applyNumberFormat="1" applyFont="1" applyAlignment="1">
      <alignment horizontal="center" vertical="top"/>
      <protection/>
    </xf>
    <xf numFmtId="0" fontId="23" fillId="0" borderId="0" xfId="55" applyFont="1" applyAlignment="1">
      <alignment horizontal="left" vertical="top"/>
      <protection/>
    </xf>
    <xf numFmtId="0" fontId="13" fillId="0" borderId="21" xfId="55" applyFont="1" applyBorder="1" applyAlignment="1">
      <alignment horizontal="center"/>
      <protection/>
    </xf>
    <xf numFmtId="0" fontId="22" fillId="20" borderId="11" xfId="55" applyFont="1" applyFill="1" applyBorder="1" applyAlignment="1">
      <alignment horizontal="center" vertical="top"/>
      <protection/>
    </xf>
    <xf numFmtId="49" fontId="22" fillId="20" borderId="11" xfId="55" applyNumberFormat="1" applyFont="1" applyFill="1" applyBorder="1" applyAlignment="1">
      <alignment horizontal="center" vertical="top"/>
      <protection/>
    </xf>
    <xf numFmtId="0" fontId="22" fillId="20" borderId="25" xfId="55" applyFont="1" applyFill="1" applyBorder="1" applyAlignment="1">
      <alignment horizontal="center" vertical="top" wrapText="1"/>
      <protection/>
    </xf>
    <xf numFmtId="0" fontId="22" fillId="20" borderId="15" xfId="55" applyFont="1" applyFill="1" applyBorder="1" applyAlignment="1">
      <alignment horizontal="center" vertical="top" wrapText="1"/>
      <protection/>
    </xf>
    <xf numFmtId="0" fontId="13" fillId="0" borderId="0" xfId="55" applyFont="1">
      <alignment/>
      <protection/>
    </xf>
    <xf numFmtId="0" fontId="22" fillId="20" borderId="12" xfId="55" applyFont="1" applyFill="1" applyBorder="1" applyAlignment="1">
      <alignment horizontal="center" vertical="top"/>
      <protection/>
    </xf>
    <xf numFmtId="49" fontId="22" fillId="20" borderId="12" xfId="55" applyNumberFormat="1" applyFont="1" applyFill="1" applyBorder="1" applyAlignment="1">
      <alignment horizontal="center" vertical="top"/>
      <protection/>
    </xf>
    <xf numFmtId="0" fontId="22" fillId="20" borderId="13" xfId="55" applyFont="1" applyFill="1" applyBorder="1" applyAlignment="1">
      <alignment horizontal="center" vertical="top"/>
      <protection/>
    </xf>
    <xf numFmtId="49" fontId="22" fillId="20" borderId="13" xfId="55" applyNumberFormat="1" applyFont="1" applyFill="1" applyBorder="1" applyAlignment="1">
      <alignment horizontal="center" vertical="top"/>
      <protection/>
    </xf>
    <xf numFmtId="0" fontId="22" fillId="20" borderId="10" xfId="55" applyFont="1" applyFill="1" applyBorder="1" applyAlignment="1">
      <alignment horizontal="center" vertical="top"/>
      <protection/>
    </xf>
    <xf numFmtId="0" fontId="22" fillId="20" borderId="10" xfId="55" applyFont="1" applyFill="1" applyBorder="1" applyAlignment="1">
      <alignment horizontal="center" vertical="center"/>
      <protection/>
    </xf>
    <xf numFmtId="0" fontId="28" fillId="0" borderId="10" xfId="55" applyFont="1" applyBorder="1" applyAlignment="1">
      <alignment horizontal="center" vertical="top"/>
      <protection/>
    </xf>
    <xf numFmtId="49" fontId="28" fillId="0" borderId="10" xfId="55" applyNumberFormat="1" applyFont="1" applyBorder="1" applyAlignment="1">
      <alignment horizontal="center" vertical="top"/>
      <protection/>
    </xf>
    <xf numFmtId="0" fontId="28" fillId="0" borderId="10" xfId="55" applyFont="1" applyBorder="1" applyAlignment="1">
      <alignment horizontal="center" vertical="center"/>
      <protection/>
    </xf>
    <xf numFmtId="0" fontId="28" fillId="0" borderId="0" xfId="55" applyFont="1" applyAlignment="1">
      <alignment horizontal="center" vertical="center"/>
      <protection/>
    </xf>
    <xf numFmtId="49" fontId="22" fillId="0" borderId="13" xfId="55" applyNumberFormat="1" applyFont="1" applyBorder="1" applyAlignment="1">
      <alignment horizontal="center" vertical="top"/>
      <protection/>
    </xf>
    <xf numFmtId="0" fontId="13" fillId="0" borderId="10" xfId="55" applyBorder="1" applyAlignment="1">
      <alignment horizontal="center" vertical="top"/>
      <protection/>
    </xf>
    <xf numFmtId="49" fontId="13" fillId="0" borderId="10" xfId="55" applyNumberFormat="1" applyBorder="1" applyAlignment="1">
      <alignment horizontal="center" vertical="top"/>
      <protection/>
    </xf>
    <xf numFmtId="0" fontId="22" fillId="0" borderId="10" xfId="55" applyFont="1" applyBorder="1" applyAlignment="1">
      <alignment horizontal="left" vertical="top"/>
      <protection/>
    </xf>
    <xf numFmtId="3" fontId="22" fillId="0" borderId="10" xfId="55" applyNumberFormat="1" applyFont="1" applyBorder="1" applyAlignment="1">
      <alignment horizontal="right" vertical="top"/>
      <protection/>
    </xf>
    <xf numFmtId="0" fontId="13" fillId="0" borderId="10" xfId="55" applyFont="1" applyBorder="1" applyAlignment="1">
      <alignment horizontal="center" vertical="center"/>
      <protection/>
    </xf>
    <xf numFmtId="0" fontId="13" fillId="0" borderId="13" xfId="55" applyBorder="1" applyAlignment="1">
      <alignment horizontal="center" vertical="top"/>
      <protection/>
    </xf>
    <xf numFmtId="49" fontId="22" fillId="0" borderId="10" xfId="55" applyNumberFormat="1" applyFont="1" applyBorder="1" applyAlignment="1">
      <alignment horizontal="center" vertical="top"/>
      <protection/>
    </xf>
    <xf numFmtId="0" fontId="42" fillId="0" borderId="11" xfId="58" applyFont="1" applyBorder="1" applyAlignment="1">
      <alignment vertical="top" wrapText="1"/>
      <protection/>
    </xf>
    <xf numFmtId="0" fontId="0" fillId="0" borderId="10" xfId="55" applyFont="1" applyBorder="1" applyAlignment="1">
      <alignment vertical="top"/>
      <protection/>
    </xf>
    <xf numFmtId="3" fontId="13" fillId="0" borderId="10" xfId="55" applyNumberFormat="1" applyBorder="1" applyAlignment="1">
      <alignment horizontal="right" vertical="top"/>
      <protection/>
    </xf>
    <xf numFmtId="49" fontId="13" fillId="0" borderId="11" xfId="55" applyNumberFormat="1" applyBorder="1" applyAlignment="1">
      <alignment horizontal="center" vertical="top"/>
      <protection/>
    </xf>
    <xf numFmtId="49" fontId="22" fillId="0" borderId="10" xfId="55" applyNumberFormat="1" applyFont="1" applyBorder="1" applyAlignment="1">
      <alignment horizontal="left" vertical="top" wrapText="1"/>
      <protection/>
    </xf>
    <xf numFmtId="0" fontId="22" fillId="0" borderId="10" xfId="55" applyFont="1" applyBorder="1" applyAlignment="1">
      <alignment horizontal="center" vertical="center"/>
      <protection/>
    </xf>
    <xf numFmtId="49" fontId="13" fillId="0" borderId="12" xfId="55" applyNumberFormat="1" applyBorder="1" applyAlignment="1">
      <alignment horizontal="center" vertical="top"/>
      <protection/>
    </xf>
    <xf numFmtId="49" fontId="13" fillId="0" borderId="10" xfId="55" applyNumberFormat="1" applyBorder="1" applyAlignment="1">
      <alignment horizontal="left" vertical="top" wrapText="1"/>
      <protection/>
    </xf>
    <xf numFmtId="49" fontId="13" fillId="0" borderId="10" xfId="55" applyNumberFormat="1" applyBorder="1" applyAlignment="1">
      <alignment horizontal="left" vertical="top"/>
      <protection/>
    </xf>
    <xf numFmtId="0" fontId="22" fillId="0" borderId="11" xfId="55" applyFont="1" applyBorder="1" applyAlignment="1">
      <alignment horizontal="center" vertical="top"/>
      <protection/>
    </xf>
    <xf numFmtId="0" fontId="22" fillId="0" borderId="10" xfId="55" applyFont="1" applyBorder="1" applyAlignment="1">
      <alignment horizontal="center" vertical="top"/>
      <protection/>
    </xf>
    <xf numFmtId="0" fontId="22" fillId="0" borderId="0" xfId="55" applyFont="1">
      <alignment/>
      <protection/>
    </xf>
    <xf numFmtId="0" fontId="22" fillId="0" borderId="10" xfId="55" applyFont="1" applyBorder="1" applyAlignment="1">
      <alignment horizontal="center" vertical="top"/>
      <protection/>
    </xf>
    <xf numFmtId="49" fontId="22" fillId="0" borderId="10" xfId="55" applyNumberFormat="1" applyFont="1" applyBorder="1" applyAlignment="1">
      <alignment horizontal="center" vertical="top"/>
      <protection/>
    </xf>
    <xf numFmtId="0" fontId="22" fillId="0" borderId="10" xfId="55" applyFont="1" applyBorder="1" applyAlignment="1">
      <alignment horizontal="left" vertical="top"/>
      <protection/>
    </xf>
    <xf numFmtId="3" fontId="22" fillId="0" borderId="10" xfId="55" applyNumberFormat="1" applyFont="1" applyBorder="1" applyAlignment="1">
      <alignment horizontal="right" vertical="top"/>
      <protection/>
    </xf>
    <xf numFmtId="0" fontId="13" fillId="0" borderId="11" xfId="55" applyBorder="1" applyAlignment="1">
      <alignment horizontal="center" vertical="top"/>
      <protection/>
    </xf>
    <xf numFmtId="0" fontId="22" fillId="0" borderId="10" xfId="55" applyFont="1" applyBorder="1" applyAlignment="1">
      <alignment horizontal="left" vertical="top" wrapText="1"/>
      <protection/>
    </xf>
    <xf numFmtId="0" fontId="13" fillId="0" borderId="10" xfId="55" applyBorder="1" applyAlignment="1">
      <alignment horizontal="left" vertical="top"/>
      <protection/>
    </xf>
    <xf numFmtId="0" fontId="22" fillId="0" borderId="10" xfId="55" applyFont="1" applyBorder="1" applyAlignment="1">
      <alignment horizontal="right" vertical="top"/>
      <protection/>
    </xf>
    <xf numFmtId="0" fontId="13" fillId="0" borderId="12" xfId="55" applyBorder="1" applyAlignment="1">
      <alignment horizontal="center" vertical="top"/>
      <protection/>
    </xf>
    <xf numFmtId="0" fontId="13" fillId="0" borderId="10" xfId="55" applyBorder="1" applyAlignment="1">
      <alignment horizontal="right" vertical="top"/>
      <protection/>
    </xf>
    <xf numFmtId="0" fontId="13" fillId="0" borderId="13" xfId="55" applyFont="1" applyBorder="1" applyAlignment="1">
      <alignment horizontal="center" vertical="top"/>
      <protection/>
    </xf>
    <xf numFmtId="0" fontId="13" fillId="0" borderId="10" xfId="55" applyFont="1" applyBorder="1" applyAlignment="1">
      <alignment horizontal="center" vertical="top"/>
      <protection/>
    </xf>
    <xf numFmtId="49" fontId="13" fillId="0" borderId="10" xfId="55" applyNumberFormat="1" applyFont="1" applyBorder="1" applyAlignment="1">
      <alignment horizontal="center" vertical="top"/>
      <protection/>
    </xf>
    <xf numFmtId="0" fontId="13" fillId="0" borderId="10" xfId="55" applyFont="1" applyBorder="1" applyAlignment="1">
      <alignment horizontal="left" vertical="top"/>
      <protection/>
    </xf>
    <xf numFmtId="3" fontId="13" fillId="0" borderId="10" xfId="55" applyNumberFormat="1" applyFont="1" applyBorder="1" applyAlignment="1">
      <alignment horizontal="right" vertical="top"/>
      <protection/>
    </xf>
    <xf numFmtId="3" fontId="22" fillId="0" borderId="10" xfId="55" applyNumberFormat="1" applyFont="1" applyBorder="1" applyAlignment="1">
      <alignment horizontal="center" vertical="center"/>
      <protection/>
    </xf>
    <xf numFmtId="0" fontId="22" fillId="0" borderId="0" xfId="55" applyFont="1" applyAlignment="1">
      <alignment horizontal="left" vertical="top"/>
      <protection/>
    </xf>
    <xf numFmtId="0" fontId="22" fillId="0" borderId="0" xfId="55" applyFont="1" applyAlignment="1">
      <alignment horizontal="right" vertical="top"/>
      <protection/>
    </xf>
    <xf numFmtId="0" fontId="13" fillId="0" borderId="0" xfId="56" applyAlignment="1">
      <alignment horizontal="center" vertical="center"/>
      <protection/>
    </xf>
    <xf numFmtId="0" fontId="13" fillId="0" borderId="0" xfId="56" applyAlignment="1">
      <alignment vertical="center"/>
      <protection/>
    </xf>
    <xf numFmtId="0" fontId="22" fillId="0" borderId="0" xfId="56" applyFont="1" applyAlignment="1">
      <alignment vertical="center"/>
      <protection/>
    </xf>
    <xf numFmtId="0" fontId="13" fillId="0" borderId="0" xfId="56">
      <alignment/>
      <protection/>
    </xf>
    <xf numFmtId="0" fontId="23" fillId="0" borderId="0" xfId="56" applyFont="1" applyAlignment="1">
      <alignment horizontal="center" vertical="center"/>
      <protection/>
    </xf>
    <xf numFmtId="0" fontId="43" fillId="0" borderId="0" xfId="56" applyFont="1" applyAlignment="1">
      <alignment horizontal="center" vertical="center"/>
      <protection/>
    </xf>
    <xf numFmtId="0" fontId="13" fillId="0" borderId="0" xfId="56" applyFont="1" applyAlignment="1">
      <alignment horizontal="center" vertical="center"/>
      <protection/>
    </xf>
    <xf numFmtId="0" fontId="13" fillId="0" borderId="0" xfId="56" applyFont="1" applyAlignment="1">
      <alignment vertical="center"/>
      <protection/>
    </xf>
    <xf numFmtId="0" fontId="27" fillId="0" borderId="0" xfId="56" applyFont="1" applyAlignment="1">
      <alignment horizontal="center"/>
      <protection/>
    </xf>
    <xf numFmtId="0" fontId="32" fillId="20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32" fillId="20" borderId="10" xfId="56" applyFont="1" applyFill="1" applyBorder="1" applyAlignment="1">
      <alignment horizontal="center" vertical="center" wrapText="1"/>
      <protection/>
    </xf>
    <xf numFmtId="0" fontId="44" fillId="0" borderId="10" xfId="56" applyFont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3" fontId="32" fillId="0" borderId="10" xfId="56" applyNumberFormat="1" applyFont="1" applyBorder="1" applyAlignment="1">
      <alignment horizontal="right" vertical="center" wrapText="1"/>
      <protection/>
    </xf>
    <xf numFmtId="0" fontId="32" fillId="0" borderId="10" xfId="56" applyFont="1" applyBorder="1" applyAlignment="1">
      <alignment horizontal="right" vertical="center" wrapText="1"/>
      <protection/>
    </xf>
    <xf numFmtId="0" fontId="32" fillId="0" borderId="0" xfId="56" applyFont="1">
      <alignment/>
      <protection/>
    </xf>
    <xf numFmtId="0" fontId="0" fillId="0" borderId="10" xfId="56" applyFont="1" applyBorder="1" applyAlignment="1">
      <alignment horizontal="center" vertical="center" wrapText="1"/>
      <protection/>
    </xf>
    <xf numFmtId="0" fontId="45" fillId="0" borderId="0" xfId="56" applyFont="1" applyAlignment="1">
      <alignment wrapText="1"/>
      <protection/>
    </xf>
    <xf numFmtId="3" fontId="0" fillId="0" borderId="10" xfId="56" applyNumberFormat="1" applyFont="1" applyBorder="1" applyAlignment="1">
      <alignment horizontal="right" vertical="center" wrapText="1"/>
      <protection/>
    </xf>
    <xf numFmtId="0" fontId="0" fillId="0" borderId="10" xfId="56" applyFont="1" applyBorder="1" applyAlignment="1">
      <alignment horizontal="right" vertical="center" wrapText="1"/>
      <protection/>
    </xf>
    <xf numFmtId="49" fontId="32" fillId="0" borderId="10" xfId="56" applyNumberFormat="1" applyFont="1" applyBorder="1" applyAlignment="1">
      <alignment horizontal="center" vertical="top" wrapText="1"/>
      <protection/>
    </xf>
    <xf numFmtId="0" fontId="32" fillId="0" borderId="10" xfId="56" applyFont="1" applyBorder="1" applyAlignment="1">
      <alignment horizontal="center" vertical="top" wrapText="1"/>
      <protection/>
    </xf>
    <xf numFmtId="0" fontId="22" fillId="0" borderId="10" xfId="56" applyFont="1" applyBorder="1" applyAlignment="1">
      <alignment horizontal="left" vertical="top"/>
      <protection/>
    </xf>
    <xf numFmtId="3" fontId="32" fillId="0" borderId="10" xfId="56" applyNumberFormat="1" applyFont="1" applyBorder="1" applyAlignment="1">
      <alignment vertical="top" wrapText="1"/>
      <protection/>
    </xf>
    <xf numFmtId="41" fontId="32" fillId="0" borderId="10" xfId="56" applyNumberFormat="1" applyFont="1" applyBorder="1" applyAlignment="1">
      <alignment horizontal="right" vertical="top" wrapText="1"/>
      <protection/>
    </xf>
    <xf numFmtId="0" fontId="32" fillId="0" borderId="10" xfId="56" applyFont="1" applyBorder="1" applyAlignment="1">
      <alignment vertical="top" wrapText="1"/>
      <protection/>
    </xf>
    <xf numFmtId="0" fontId="0" fillId="0" borderId="10" xfId="56" applyFont="1" applyBorder="1" applyAlignment="1">
      <alignment horizontal="center" vertical="top" wrapText="1"/>
      <protection/>
    </xf>
    <xf numFmtId="49" fontId="0" fillId="0" borderId="10" xfId="56" applyNumberFormat="1" applyFont="1" applyBorder="1" applyAlignment="1">
      <alignment horizontal="center" vertical="top" wrapText="1"/>
      <protection/>
    </xf>
    <xf numFmtId="0" fontId="0" fillId="0" borderId="0" xfId="56" applyFont="1" applyAlignment="1">
      <alignment vertical="top" wrapText="1"/>
      <protection/>
    </xf>
    <xf numFmtId="3" fontId="0" fillId="0" borderId="10" xfId="56" applyNumberFormat="1" applyFont="1" applyBorder="1" applyAlignment="1">
      <alignment vertical="top" wrapText="1"/>
      <protection/>
    </xf>
    <xf numFmtId="41" fontId="0" fillId="0" borderId="10" xfId="56" applyNumberFormat="1" applyFont="1" applyBorder="1" applyAlignment="1">
      <alignment horizontal="right" vertical="top" wrapText="1"/>
      <protection/>
    </xf>
    <xf numFmtId="0" fontId="0" fillId="0" borderId="10" xfId="56" applyFont="1" applyBorder="1" applyAlignment="1">
      <alignment vertical="top" wrapText="1"/>
      <protection/>
    </xf>
    <xf numFmtId="41" fontId="0" fillId="0" borderId="10" xfId="56" applyNumberFormat="1" applyFont="1" applyBorder="1" applyAlignment="1">
      <alignment vertical="top" wrapText="1"/>
      <protection/>
    </xf>
    <xf numFmtId="41" fontId="32" fillId="0" borderId="10" xfId="56" applyNumberFormat="1" applyFont="1" applyBorder="1" applyAlignment="1">
      <alignment vertical="top" wrapText="1"/>
      <protection/>
    </xf>
    <xf numFmtId="0" fontId="0" fillId="0" borderId="0" xfId="56" applyFont="1" applyAlignment="1">
      <alignment vertical="top"/>
      <protection/>
    </xf>
    <xf numFmtId="0" fontId="32" fillId="0" borderId="13" xfId="56" applyFont="1" applyBorder="1" applyAlignment="1">
      <alignment horizontal="center" vertical="top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41" fontId="32" fillId="0" borderId="10" xfId="56" applyNumberFormat="1" applyFont="1" applyBorder="1" applyAlignment="1">
      <alignment horizontal="right" vertical="center" wrapText="1"/>
      <protection/>
    </xf>
    <xf numFmtId="0" fontId="0" fillId="0" borderId="0" xfId="56" applyFont="1" applyAlignment="1">
      <alignment horizontal="right" vertical="center"/>
      <protection/>
    </xf>
    <xf numFmtId="0" fontId="0" fillId="0" borderId="0" xfId="56" applyFont="1" applyAlignment="1">
      <alignment horizontal="center" vertical="center"/>
      <protection/>
    </xf>
    <xf numFmtId="0" fontId="27" fillId="0" borderId="0" xfId="56" applyFont="1" applyAlignment="1">
      <alignment horizontal="center" vertical="center"/>
      <protection/>
    </xf>
    <xf numFmtId="0" fontId="22" fillId="0" borderId="0" xfId="56" applyFont="1" applyAlignment="1">
      <alignment horizontal="center" vertical="center"/>
      <protection/>
    </xf>
    <xf numFmtId="0" fontId="13" fillId="0" borderId="0" xfId="56" applyAlignment="1">
      <alignment horizontal="center" vertical="center"/>
      <protection/>
    </xf>
    <xf numFmtId="0" fontId="13" fillId="0" borderId="0" xfId="57" applyAlignment="1">
      <alignment horizontal="center" vertical="center"/>
      <protection/>
    </xf>
    <xf numFmtId="0" fontId="13" fillId="0" borderId="0" xfId="57" applyAlignment="1">
      <alignment vertical="center"/>
      <protection/>
    </xf>
    <xf numFmtId="0" fontId="22" fillId="0" borderId="0" xfId="57" applyFont="1" applyAlignment="1">
      <alignment vertical="center"/>
      <protection/>
    </xf>
    <xf numFmtId="0" fontId="13" fillId="0" borderId="0" xfId="57">
      <alignment/>
      <protection/>
    </xf>
    <xf numFmtId="0" fontId="23" fillId="0" borderId="0" xfId="57" applyFont="1" applyAlignment="1">
      <alignment horizontal="center" vertical="center"/>
      <protection/>
    </xf>
    <xf numFmtId="0" fontId="43" fillId="0" borderId="0" xfId="57" applyFont="1" applyAlignment="1">
      <alignment horizontal="center" vertical="center"/>
      <protection/>
    </xf>
    <xf numFmtId="0" fontId="13" fillId="0" borderId="0" xfId="57" applyFont="1" applyAlignment="1">
      <alignment horizontal="center" vertical="center"/>
      <protection/>
    </xf>
    <xf numFmtId="0" fontId="13" fillId="0" borderId="0" xfId="57" applyFont="1" applyAlignment="1">
      <alignment vertical="center"/>
      <protection/>
    </xf>
    <xf numFmtId="0" fontId="27" fillId="0" borderId="0" xfId="57" applyFont="1" applyAlignment="1">
      <alignment horizontal="center"/>
      <protection/>
    </xf>
    <xf numFmtId="0" fontId="32" fillId="20" borderId="10" xfId="57" applyFont="1" applyFill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32" fillId="20" borderId="10" xfId="57" applyFont="1" applyFill="1" applyBorder="1" applyAlignment="1">
      <alignment horizontal="center" vertical="center" wrapText="1"/>
      <protection/>
    </xf>
    <xf numFmtId="0" fontId="44" fillId="0" borderId="10" xfId="57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top" wrapText="1"/>
      <protection/>
    </xf>
    <xf numFmtId="0" fontId="0" fillId="0" borderId="10" xfId="57" applyFont="1" applyBorder="1" applyAlignment="1">
      <alignment vertical="top" wrapText="1"/>
      <protection/>
    </xf>
    <xf numFmtId="41" fontId="0" fillId="0" borderId="10" xfId="57" applyNumberFormat="1" applyFont="1" applyBorder="1" applyAlignment="1">
      <alignment horizontal="right" vertical="top" wrapText="1"/>
      <protection/>
    </xf>
    <xf numFmtId="41" fontId="0" fillId="0" borderId="10" xfId="57" applyNumberFormat="1" applyFont="1" applyBorder="1" applyAlignment="1">
      <alignment vertical="top" wrapText="1"/>
      <protection/>
    </xf>
    <xf numFmtId="49" fontId="32" fillId="0" borderId="10" xfId="57" applyNumberFormat="1" applyFont="1" applyBorder="1" applyAlignment="1">
      <alignment horizontal="center" vertical="top" wrapText="1"/>
      <protection/>
    </xf>
    <xf numFmtId="0" fontId="32" fillId="0" borderId="10" xfId="57" applyFont="1" applyBorder="1" applyAlignment="1">
      <alignment horizontal="center" vertical="top" wrapText="1"/>
      <protection/>
    </xf>
    <xf numFmtId="0" fontId="32" fillId="0" borderId="10" xfId="57" applyFont="1" applyBorder="1" applyAlignment="1">
      <alignment vertical="top" wrapText="1"/>
      <protection/>
    </xf>
    <xf numFmtId="3" fontId="32" fillId="0" borderId="10" xfId="57" applyNumberFormat="1" applyFont="1" applyBorder="1" applyAlignment="1">
      <alignment vertical="top" wrapText="1"/>
      <protection/>
    </xf>
    <xf numFmtId="41" fontId="32" fillId="0" borderId="10" xfId="57" applyNumberFormat="1" applyFont="1" applyBorder="1" applyAlignment="1">
      <alignment horizontal="right" vertical="top" wrapText="1"/>
      <protection/>
    </xf>
    <xf numFmtId="41" fontId="32" fillId="0" borderId="10" xfId="57" applyNumberFormat="1" applyFont="1" applyBorder="1" applyAlignment="1">
      <alignment vertical="top" wrapText="1"/>
      <protection/>
    </xf>
    <xf numFmtId="49" fontId="0" fillId="0" borderId="10" xfId="57" applyNumberFormat="1" applyFont="1" applyBorder="1" applyAlignment="1">
      <alignment horizontal="center" vertical="top" wrapText="1"/>
      <protection/>
    </xf>
    <xf numFmtId="0" fontId="0" fillId="0" borderId="0" xfId="57" applyFont="1" applyAlignment="1">
      <alignment vertical="top"/>
      <protection/>
    </xf>
    <xf numFmtId="3" fontId="0" fillId="0" borderId="10" xfId="57" applyNumberFormat="1" applyFont="1" applyBorder="1" applyAlignment="1">
      <alignment vertical="top" wrapText="1"/>
      <protection/>
    </xf>
    <xf numFmtId="49" fontId="32" fillId="0" borderId="13" xfId="57" applyNumberFormat="1" applyFont="1" applyBorder="1" applyAlignment="1">
      <alignment horizontal="center" vertical="top" wrapText="1"/>
      <protection/>
    </xf>
    <xf numFmtId="0" fontId="32" fillId="0" borderId="13" xfId="57" applyFont="1" applyBorder="1" applyAlignment="1">
      <alignment horizontal="center" vertical="top" wrapText="1"/>
      <protection/>
    </xf>
    <xf numFmtId="0" fontId="0" fillId="0" borderId="0" xfId="57" applyFont="1" applyAlignment="1">
      <alignment vertical="top" wrapText="1"/>
      <protection/>
    </xf>
    <xf numFmtId="0" fontId="32" fillId="0" borderId="10" xfId="57" applyFont="1" applyBorder="1" applyAlignment="1">
      <alignment horizontal="center" vertical="center" wrapText="1"/>
      <protection/>
    </xf>
    <xf numFmtId="3" fontId="32" fillId="0" borderId="10" xfId="57" applyNumberFormat="1" applyFont="1" applyBorder="1" applyAlignment="1">
      <alignment horizontal="right" vertical="center" wrapText="1"/>
      <protection/>
    </xf>
    <xf numFmtId="0" fontId="0" fillId="0" borderId="0" xfId="57" applyFont="1" applyAlignment="1">
      <alignment horizontal="right" vertical="center"/>
      <protection/>
    </xf>
    <xf numFmtId="0" fontId="0" fillId="0" borderId="0" xfId="57" applyFont="1" applyAlignment="1">
      <alignment horizontal="center" vertical="center"/>
      <protection/>
    </xf>
    <xf numFmtId="0" fontId="27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center" vertical="center"/>
      <protection/>
    </xf>
    <xf numFmtId="0" fontId="13" fillId="0" borderId="0" xfId="57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opia proj_zal_gmin_2007" xfId="52"/>
    <cellStyle name="Normalny_zal_Szczecin" xfId="53"/>
    <cellStyle name="Normalny_Zał. nr 1 do uchw.123" xfId="54"/>
    <cellStyle name="Normalny_Zał. nr 2 do uchw.123" xfId="55"/>
    <cellStyle name="Normalny_Zał. Nr 3 do uchw.123" xfId="56"/>
    <cellStyle name="Normalny_Zał. Nr 4 do uchw.123" xfId="57"/>
    <cellStyle name="Normalny_Załączniki do uchwały budżetowej na 2008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kty\Za&#322;%20nr1%20do%20zmieniaj&#261;cej%20uchwa&#322;&#281;%201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eszy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Arkusz2"/>
      <sheetName val="Arkusz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 2007 (2)"/>
      <sheetName val="Inwestycje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G6" sqref="G6"/>
    </sheetView>
  </sheetViews>
  <sheetFormatPr defaultColWidth="9.140625" defaultRowHeight="12.75"/>
  <cols>
    <col min="1" max="1" width="5.7109375" style="216" customWidth="1"/>
    <col min="2" max="2" width="7.00390625" style="216" customWidth="1"/>
    <col min="3" max="3" width="5.421875" style="217" customWidth="1"/>
    <col min="4" max="4" width="48.00390625" style="218" customWidth="1"/>
    <col min="5" max="5" width="13.8515625" style="219" customWidth="1"/>
    <col min="6" max="6" width="12.00390625" style="220" customWidth="1"/>
    <col min="7" max="16384" width="9.140625" style="220" customWidth="1"/>
  </cols>
  <sheetData>
    <row r="1" ht="49.5" customHeight="1"/>
    <row r="2" spans="4:5" ht="15" customHeight="1">
      <c r="D2" s="221" t="s">
        <v>276</v>
      </c>
      <c r="E2" s="222"/>
    </row>
    <row r="3" spans="4:5" ht="15" customHeight="1">
      <c r="D3" s="221" t="s">
        <v>255</v>
      </c>
      <c r="E3" s="222"/>
    </row>
    <row r="4" spans="4:5" ht="15" customHeight="1">
      <c r="D4" s="221" t="s">
        <v>256</v>
      </c>
      <c r="E4" s="222"/>
    </row>
    <row r="5" ht="15" customHeight="1">
      <c r="D5" s="218" t="s">
        <v>257</v>
      </c>
    </row>
    <row r="6" ht="39.75" customHeight="1"/>
    <row r="7" spans="1:6" ht="45.75" customHeight="1">
      <c r="A7" s="223"/>
      <c r="B7" s="224" t="s">
        <v>258</v>
      </c>
      <c r="C7" s="225"/>
      <c r="D7" s="224"/>
      <c r="E7" s="224"/>
      <c r="F7" s="226"/>
    </row>
    <row r="8" spans="2:4" ht="24.75" customHeight="1" hidden="1">
      <c r="B8" s="227"/>
      <c r="C8" s="228"/>
      <c r="D8" s="229"/>
    </row>
    <row r="9" spans="5:6" ht="39.75" customHeight="1">
      <c r="E9" s="230" t="s">
        <v>259</v>
      </c>
      <c r="F9" s="230"/>
    </row>
    <row r="10" spans="1:6" s="235" customFormat="1" ht="15" customHeight="1">
      <c r="A10" s="231" t="s">
        <v>3</v>
      </c>
      <c r="B10" s="231" t="s">
        <v>229</v>
      </c>
      <c r="C10" s="232" t="s">
        <v>260</v>
      </c>
      <c r="D10" s="231" t="s">
        <v>261</v>
      </c>
      <c r="E10" s="233" t="s">
        <v>262</v>
      </c>
      <c r="F10" s="234"/>
    </row>
    <row r="11" spans="1:6" s="235" customFormat="1" ht="15" customHeight="1">
      <c r="A11" s="236"/>
      <c r="B11" s="236"/>
      <c r="C11" s="237"/>
      <c r="D11" s="236"/>
      <c r="E11" s="233" t="s">
        <v>91</v>
      </c>
      <c r="F11" s="234"/>
    </row>
    <row r="12" spans="1:6" s="235" customFormat="1" ht="15" customHeight="1">
      <c r="A12" s="238"/>
      <c r="B12" s="238"/>
      <c r="C12" s="239"/>
      <c r="D12" s="238"/>
      <c r="E12" s="240" t="s">
        <v>263</v>
      </c>
      <c r="F12" s="241" t="s">
        <v>264</v>
      </c>
    </row>
    <row r="13" spans="1:6" s="245" customFormat="1" ht="7.5" customHeight="1">
      <c r="A13" s="242">
        <v>1</v>
      </c>
      <c r="B13" s="242">
        <v>2</v>
      </c>
      <c r="C13" s="243">
        <v>3</v>
      </c>
      <c r="D13" s="242">
        <v>4</v>
      </c>
      <c r="E13" s="242">
        <v>5</v>
      </c>
      <c r="F13" s="244">
        <v>6</v>
      </c>
    </row>
    <row r="14" spans="1:6" ht="33" customHeight="1">
      <c r="A14" s="246">
        <v>750</v>
      </c>
      <c r="B14" s="247"/>
      <c r="C14" s="248"/>
      <c r="D14" s="249" t="s">
        <v>265</v>
      </c>
      <c r="E14" s="250">
        <v>9438</v>
      </c>
      <c r="F14" s="251"/>
    </row>
    <row r="15" spans="1:6" ht="34.5" customHeight="1">
      <c r="A15" s="252"/>
      <c r="B15" s="253">
        <v>75023</v>
      </c>
      <c r="C15" s="254"/>
      <c r="D15" s="255" t="s">
        <v>266</v>
      </c>
      <c r="E15" s="250">
        <v>9438</v>
      </c>
      <c r="F15" s="251"/>
    </row>
    <row r="16" spans="1:6" ht="31.5" customHeight="1">
      <c r="A16" s="252"/>
      <c r="B16" s="247"/>
      <c r="C16" s="248" t="s">
        <v>267</v>
      </c>
      <c r="D16" s="256" t="s">
        <v>268</v>
      </c>
      <c r="E16" s="257">
        <v>9438</v>
      </c>
      <c r="F16" s="251"/>
    </row>
    <row r="17" spans="1:6" ht="45" customHeight="1" hidden="1">
      <c r="A17" s="258"/>
      <c r="B17" s="254" t="s">
        <v>269</v>
      </c>
      <c r="C17" s="248"/>
      <c r="D17" s="259" t="s">
        <v>270</v>
      </c>
      <c r="E17" s="250">
        <v>9437.91</v>
      </c>
      <c r="F17" s="260"/>
    </row>
    <row r="18" spans="1:6" ht="24.75" customHeight="1" hidden="1">
      <c r="A18" s="261"/>
      <c r="B18" s="248"/>
      <c r="C18" s="248" t="s">
        <v>271</v>
      </c>
      <c r="D18" s="262" t="s">
        <v>272</v>
      </c>
      <c r="E18" s="250">
        <v>9437.91</v>
      </c>
      <c r="F18" s="260"/>
    </row>
    <row r="19" spans="1:6" ht="19.5" customHeight="1" hidden="1">
      <c r="A19" s="248"/>
      <c r="B19" s="248"/>
      <c r="C19" s="248"/>
      <c r="D19" s="263"/>
      <c r="E19" s="250">
        <v>9437.91</v>
      </c>
      <c r="F19" s="251"/>
    </row>
    <row r="20" spans="1:6" ht="19.5" customHeight="1" hidden="1">
      <c r="A20" s="248"/>
      <c r="B20" s="248"/>
      <c r="C20" s="248"/>
      <c r="D20" s="263"/>
      <c r="E20" s="250">
        <v>9437.91</v>
      </c>
      <c r="F20" s="251"/>
    </row>
    <row r="21" spans="1:6" ht="19.5" customHeight="1" hidden="1">
      <c r="A21" s="248"/>
      <c r="B21" s="248"/>
      <c r="C21" s="248"/>
      <c r="D21" s="263"/>
      <c r="E21" s="250">
        <v>9437.91</v>
      </c>
      <c r="F21" s="251"/>
    </row>
    <row r="22" spans="1:6" s="265" customFormat="1" ht="12.75" customHeight="1" hidden="1">
      <c r="A22" s="264"/>
      <c r="B22" s="253"/>
      <c r="C22" s="254"/>
      <c r="D22" s="249"/>
      <c r="E22" s="250">
        <v>9437.91</v>
      </c>
      <c r="F22" s="251"/>
    </row>
    <row r="23" spans="1:6" ht="24.75" customHeight="1" hidden="1">
      <c r="A23" s="266"/>
      <c r="B23" s="266"/>
      <c r="C23" s="267"/>
      <c r="D23" s="268"/>
      <c r="E23" s="250">
        <v>9437.91</v>
      </c>
      <c r="F23" s="251"/>
    </row>
    <row r="24" spans="1:6" ht="30" customHeight="1" hidden="1">
      <c r="A24" s="269"/>
      <c r="B24" s="266"/>
      <c r="C24" s="248"/>
      <c r="D24" s="270"/>
      <c r="E24" s="250">
        <v>9437.91</v>
      </c>
      <c r="F24" s="251"/>
    </row>
    <row r="25" spans="1:6" ht="24.75" customHeight="1" hidden="1">
      <c r="A25" s="252"/>
      <c r="B25" s="247"/>
      <c r="C25" s="248"/>
      <c r="D25" s="271"/>
      <c r="E25" s="250">
        <v>9437.91</v>
      </c>
      <c r="F25" s="251"/>
    </row>
    <row r="26" spans="1:6" ht="24.75" customHeight="1" hidden="1">
      <c r="A26" s="266"/>
      <c r="B26" s="247"/>
      <c r="C26" s="248"/>
      <c r="D26" s="268"/>
      <c r="E26" s="250">
        <v>9437.91</v>
      </c>
      <c r="F26" s="251"/>
    </row>
    <row r="27" spans="1:6" ht="24.75" customHeight="1" hidden="1">
      <c r="A27" s="269"/>
      <c r="B27" s="266"/>
      <c r="C27" s="267"/>
      <c r="D27" s="268"/>
      <c r="E27" s="250">
        <v>9437.91</v>
      </c>
      <c r="F27" s="251"/>
    </row>
    <row r="28" spans="1:6" ht="24.75" customHeight="1" hidden="1">
      <c r="A28" s="272"/>
      <c r="B28" s="247"/>
      <c r="C28" s="248"/>
      <c r="D28" s="271"/>
      <c r="E28" s="250">
        <v>9437.91</v>
      </c>
      <c r="F28" s="251"/>
    </row>
    <row r="29" spans="1:6" ht="24.75" customHeight="1" hidden="1">
      <c r="A29" s="272"/>
      <c r="B29" s="266"/>
      <c r="C29" s="248"/>
      <c r="D29" s="268"/>
      <c r="E29" s="250">
        <v>9437.91</v>
      </c>
      <c r="F29" s="251"/>
    </row>
    <row r="30" spans="1:6" ht="24.75" customHeight="1" hidden="1">
      <c r="A30" s="272"/>
      <c r="B30" s="247"/>
      <c r="C30" s="248"/>
      <c r="D30" s="271"/>
      <c r="E30" s="250">
        <v>9437.91</v>
      </c>
      <c r="F30" s="251"/>
    </row>
    <row r="31" spans="1:6" ht="24.75" customHeight="1" hidden="1">
      <c r="A31" s="272"/>
      <c r="B31" s="266"/>
      <c r="C31" s="267"/>
      <c r="D31" s="268"/>
      <c r="E31" s="250">
        <v>9437.91</v>
      </c>
      <c r="F31" s="251"/>
    </row>
    <row r="32" spans="1:6" ht="24.75" customHeight="1" hidden="1">
      <c r="A32" s="273"/>
      <c r="B32" s="274"/>
      <c r="C32" s="275"/>
      <c r="D32" s="276"/>
      <c r="E32" s="250">
        <v>9437.91</v>
      </c>
      <c r="F32" s="251"/>
    </row>
    <row r="33" spans="1:6" ht="24.75" customHeight="1" hidden="1">
      <c r="A33" s="266">
        <v>852</v>
      </c>
      <c r="B33" s="266"/>
      <c r="C33" s="267"/>
      <c r="D33" s="268"/>
      <c r="E33" s="250">
        <v>9437.91</v>
      </c>
      <c r="F33" s="251"/>
    </row>
    <row r="34" spans="1:6" ht="24.75" customHeight="1" hidden="1">
      <c r="A34" s="269"/>
      <c r="B34" s="266"/>
      <c r="C34" s="267"/>
      <c r="D34" s="268"/>
      <c r="E34" s="250">
        <v>9437.91</v>
      </c>
      <c r="F34" s="251"/>
    </row>
    <row r="35" spans="1:6" ht="24.75" customHeight="1" hidden="1">
      <c r="A35" s="252"/>
      <c r="B35" s="247"/>
      <c r="C35" s="248"/>
      <c r="D35" s="271"/>
      <c r="E35" s="250">
        <v>9437.91</v>
      </c>
      <c r="F35" s="251"/>
    </row>
    <row r="36" spans="1:6" ht="24.75" customHeight="1" hidden="1">
      <c r="A36" s="266"/>
      <c r="B36" s="266"/>
      <c r="C36" s="267"/>
      <c r="D36" s="268"/>
      <c r="E36" s="250">
        <v>9437.91</v>
      </c>
      <c r="F36" s="251"/>
    </row>
    <row r="37" spans="1:6" ht="24.75" customHeight="1" hidden="1">
      <c r="A37" s="269"/>
      <c r="B37" s="266"/>
      <c r="C37" s="267"/>
      <c r="D37" s="268"/>
      <c r="E37" s="250">
        <v>9437.91</v>
      </c>
      <c r="F37" s="251"/>
    </row>
    <row r="38" spans="1:6" ht="24.75" customHeight="1" hidden="1">
      <c r="A38" s="272"/>
      <c r="B38" s="247"/>
      <c r="C38" s="248"/>
      <c r="D38" s="271"/>
      <c r="E38" s="250">
        <v>9437.91</v>
      </c>
      <c r="F38" s="251"/>
    </row>
    <row r="39" spans="1:6" ht="24.75" customHeight="1" hidden="1">
      <c r="A39" s="252"/>
      <c r="B39" s="247"/>
      <c r="C39" s="248"/>
      <c r="D39" s="271"/>
      <c r="E39" s="250">
        <v>9437.91</v>
      </c>
      <c r="F39" s="251"/>
    </row>
    <row r="40" spans="1:6" ht="24.75" customHeight="1">
      <c r="A40" s="247"/>
      <c r="B40" s="247"/>
      <c r="C40" s="248"/>
      <c r="D40" s="268" t="s">
        <v>273</v>
      </c>
      <c r="E40" s="250">
        <v>9438</v>
      </c>
      <c r="F40" s="277"/>
    </row>
    <row r="41" ht="63" customHeight="1"/>
    <row r="42" spans="4:5" ht="12.75">
      <c r="D42" s="278" t="s">
        <v>274</v>
      </c>
      <c r="E42" s="279"/>
    </row>
    <row r="45" spans="4:5" ht="12.75">
      <c r="D45" s="278" t="s">
        <v>275</v>
      </c>
      <c r="E45" s="278"/>
    </row>
  </sheetData>
  <mergeCells count="7">
    <mergeCell ref="E10:F10"/>
    <mergeCell ref="E11:F11"/>
    <mergeCell ref="E9:F9"/>
    <mergeCell ref="A10:A12"/>
    <mergeCell ref="B10:B12"/>
    <mergeCell ref="C10:C12"/>
    <mergeCell ref="D10:D12"/>
  </mergeCells>
  <printOptions horizontalCentered="1"/>
  <pageMargins left="0.5511811023622047" right="0.5511811023622047" top="0.4330708661417323" bottom="0.1968503937007874" header="0.5118110236220472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0">
      <selection activeCell="D27" sqref="D27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13.421875" style="1" customWidth="1"/>
    <col min="4" max="4" width="17.140625" style="1" customWidth="1"/>
    <col min="5" max="16384" width="9.140625" style="1" customWidth="1"/>
  </cols>
  <sheetData>
    <row r="1" ht="12.75">
      <c r="D1" s="43" t="s">
        <v>252</v>
      </c>
    </row>
    <row r="2" ht="12.75">
      <c r="D2" s="44" t="s">
        <v>253</v>
      </c>
    </row>
    <row r="3" ht="12.75">
      <c r="D3" s="1" t="s">
        <v>129</v>
      </c>
    </row>
    <row r="4" ht="12.75">
      <c r="D4" s="44" t="s">
        <v>254</v>
      </c>
    </row>
    <row r="5" ht="30" customHeight="1"/>
    <row r="6" spans="1:4" ht="15" customHeight="1">
      <c r="A6" s="213" t="s">
        <v>130</v>
      </c>
      <c r="B6" s="213"/>
      <c r="C6" s="213"/>
      <c r="D6" s="213"/>
    </row>
    <row r="7" ht="6.75" customHeight="1">
      <c r="A7" s="67"/>
    </row>
    <row r="8" ht="12.75">
      <c r="D8" s="68" t="s">
        <v>131</v>
      </c>
    </row>
    <row r="9" spans="1:4" ht="15" customHeight="1">
      <c r="A9" s="214" t="s">
        <v>2</v>
      </c>
      <c r="B9" s="214" t="s">
        <v>132</v>
      </c>
      <c r="C9" s="215" t="s">
        <v>133</v>
      </c>
      <c r="D9" s="215" t="s">
        <v>134</v>
      </c>
    </row>
    <row r="10" spans="1:4" ht="15" customHeight="1">
      <c r="A10" s="214"/>
      <c r="B10" s="214"/>
      <c r="C10" s="214"/>
      <c r="D10" s="215"/>
    </row>
    <row r="11" spans="1:4" ht="15.75" customHeight="1">
      <c r="A11" s="214"/>
      <c r="B11" s="214"/>
      <c r="C11" s="214"/>
      <c r="D11" s="215"/>
    </row>
    <row r="12" spans="1:4" s="70" customFormat="1" ht="6.75" customHeight="1">
      <c r="A12" s="69">
        <v>1</v>
      </c>
      <c r="B12" s="69">
        <v>2</v>
      </c>
      <c r="C12" s="69">
        <v>3</v>
      </c>
      <c r="D12" s="69">
        <v>4</v>
      </c>
    </row>
    <row r="13" spans="1:4" ht="18.75" customHeight="1">
      <c r="A13" s="212" t="s">
        <v>135</v>
      </c>
      <c r="B13" s="212"/>
      <c r="C13" s="71"/>
      <c r="D13" s="72">
        <v>3090912</v>
      </c>
    </row>
    <row r="14" spans="1:4" ht="18.75" customHeight="1">
      <c r="A14" s="73" t="s">
        <v>57</v>
      </c>
      <c r="B14" s="74" t="s">
        <v>136</v>
      </c>
      <c r="C14" s="73" t="s">
        <v>137</v>
      </c>
      <c r="D14" s="123">
        <v>1628295</v>
      </c>
    </row>
    <row r="15" spans="1:4" ht="18.75" customHeight="1">
      <c r="A15" s="75" t="s">
        <v>138</v>
      </c>
      <c r="B15" s="76" t="s">
        <v>139</v>
      </c>
      <c r="C15" s="75" t="s">
        <v>137</v>
      </c>
      <c r="D15" s="88">
        <v>161450</v>
      </c>
    </row>
    <row r="16" spans="1:4" ht="51">
      <c r="A16" s="75" t="s">
        <v>61</v>
      </c>
      <c r="B16" s="78" t="s">
        <v>140</v>
      </c>
      <c r="C16" s="75" t="s">
        <v>141</v>
      </c>
      <c r="D16" s="77">
        <v>195000</v>
      </c>
    </row>
    <row r="17" spans="1:4" ht="18.75" customHeight="1">
      <c r="A17" s="75" t="s">
        <v>65</v>
      </c>
      <c r="B17" s="76" t="s">
        <v>142</v>
      </c>
      <c r="C17" s="75" t="s">
        <v>143</v>
      </c>
      <c r="D17" s="77">
        <v>0</v>
      </c>
    </row>
    <row r="18" spans="1:4" ht="18.75" customHeight="1">
      <c r="A18" s="75" t="s">
        <v>69</v>
      </c>
      <c r="B18" s="76" t="s">
        <v>144</v>
      </c>
      <c r="C18" s="75" t="s">
        <v>145</v>
      </c>
      <c r="D18" s="77">
        <v>0</v>
      </c>
    </row>
    <row r="19" spans="1:4" ht="18.75" customHeight="1">
      <c r="A19" s="75" t="s">
        <v>73</v>
      </c>
      <c r="B19" s="76" t="s">
        <v>146</v>
      </c>
      <c r="C19" s="75" t="s">
        <v>147</v>
      </c>
      <c r="D19" s="77">
        <v>0</v>
      </c>
    </row>
    <row r="20" spans="1:4" ht="18.75" customHeight="1">
      <c r="A20" s="75" t="s">
        <v>76</v>
      </c>
      <c r="B20" s="76" t="s">
        <v>148</v>
      </c>
      <c r="C20" s="75" t="s">
        <v>149</v>
      </c>
      <c r="D20" s="77">
        <v>0</v>
      </c>
    </row>
    <row r="21" spans="1:4" ht="18.75" customHeight="1">
      <c r="A21" s="75" t="s">
        <v>80</v>
      </c>
      <c r="B21" s="79" t="s">
        <v>150</v>
      </c>
      <c r="C21" s="80" t="s">
        <v>151</v>
      </c>
      <c r="D21" s="81">
        <v>1106167</v>
      </c>
    </row>
    <row r="22" spans="1:4" ht="18.75" customHeight="1">
      <c r="A22" s="212" t="s">
        <v>152</v>
      </c>
      <c r="B22" s="212"/>
      <c r="C22" s="71"/>
      <c r="D22" s="72">
        <v>832572</v>
      </c>
    </row>
    <row r="23" spans="1:4" ht="18.75" customHeight="1">
      <c r="A23" s="73" t="s">
        <v>57</v>
      </c>
      <c r="B23" s="74" t="s">
        <v>153</v>
      </c>
      <c r="C23" s="73" t="s">
        <v>154</v>
      </c>
      <c r="D23" s="82">
        <v>832572</v>
      </c>
    </row>
    <row r="24" spans="1:4" ht="18.75" customHeight="1">
      <c r="A24" s="75" t="s">
        <v>138</v>
      </c>
      <c r="B24" s="76" t="s">
        <v>155</v>
      </c>
      <c r="C24" s="75" t="s">
        <v>154</v>
      </c>
      <c r="D24" s="77">
        <v>0</v>
      </c>
    </row>
    <row r="25" spans="1:4" ht="38.25">
      <c r="A25" s="75" t="s">
        <v>61</v>
      </c>
      <c r="B25" s="78" t="s">
        <v>156</v>
      </c>
      <c r="C25" s="75" t="s">
        <v>157</v>
      </c>
      <c r="D25" s="77">
        <v>0</v>
      </c>
    </row>
    <row r="26" spans="1:4" ht="18.75" customHeight="1">
      <c r="A26" s="75" t="s">
        <v>65</v>
      </c>
      <c r="B26" s="76" t="s">
        <v>158</v>
      </c>
      <c r="C26" s="75" t="s">
        <v>159</v>
      </c>
      <c r="D26" s="77">
        <v>0</v>
      </c>
    </row>
    <row r="27" spans="1:4" ht="18.75" customHeight="1">
      <c r="A27" s="75" t="s">
        <v>69</v>
      </c>
      <c r="B27" s="76" t="s">
        <v>160</v>
      </c>
      <c r="C27" s="75" t="s">
        <v>161</v>
      </c>
      <c r="D27" s="77">
        <v>0</v>
      </c>
    </row>
    <row r="28" spans="1:4" ht="18.75" customHeight="1">
      <c r="A28" s="75" t="s">
        <v>73</v>
      </c>
      <c r="B28" s="76" t="s">
        <v>162</v>
      </c>
      <c r="C28" s="75" t="s">
        <v>163</v>
      </c>
      <c r="D28" s="77">
        <v>0</v>
      </c>
    </row>
    <row r="29" spans="1:4" ht="18.75" customHeight="1">
      <c r="A29" s="80" t="s">
        <v>76</v>
      </c>
      <c r="B29" s="79" t="s">
        <v>164</v>
      </c>
      <c r="C29" s="80" t="s">
        <v>165</v>
      </c>
      <c r="D29" s="81">
        <v>0</v>
      </c>
    </row>
    <row r="30" spans="1:4" ht="7.5" customHeight="1">
      <c r="A30" s="83"/>
      <c r="B30" s="84"/>
      <c r="C30" s="84"/>
      <c r="D30" s="84"/>
    </row>
    <row r="31" spans="1:6" ht="12.75">
      <c r="A31" s="85"/>
      <c r="B31" s="86"/>
      <c r="C31" s="86"/>
      <c r="D31" s="86"/>
      <c r="E31" s="87"/>
      <c r="F31" s="87"/>
    </row>
    <row r="32" spans="3:4" ht="12.75">
      <c r="C32" s="43"/>
      <c r="D32" s="43"/>
    </row>
    <row r="33" spans="3:4" ht="12.75">
      <c r="C33" s="43" t="s">
        <v>48</v>
      </c>
      <c r="D33" s="43"/>
    </row>
    <row r="34" spans="2:4" ht="12.75">
      <c r="B34" s="1" t="s">
        <v>166</v>
      </c>
      <c r="C34" s="43"/>
      <c r="D34" s="43"/>
    </row>
    <row r="35" spans="3:4" ht="12.75">
      <c r="C35" s="43" t="s">
        <v>167</v>
      </c>
      <c r="D35" s="43"/>
    </row>
  </sheetData>
  <sheetProtection/>
  <mergeCells count="7">
    <mergeCell ref="A13:B13"/>
    <mergeCell ref="A22:B22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5"/>
  <sheetViews>
    <sheetView workbookViewId="0" topLeftCell="A1">
      <selection activeCell="G15" sqref="G15"/>
    </sheetView>
  </sheetViews>
  <sheetFormatPr defaultColWidth="9.140625" defaultRowHeight="12.75"/>
  <cols>
    <col min="1" max="1" width="5.7109375" style="280" customWidth="1"/>
    <col min="2" max="2" width="8.140625" style="280" customWidth="1"/>
    <col min="3" max="3" width="5.421875" style="281" customWidth="1"/>
    <col min="4" max="4" width="48.00390625" style="282" customWidth="1"/>
    <col min="5" max="5" width="13.8515625" style="283" customWidth="1"/>
    <col min="6" max="6" width="10.140625" style="284" customWidth="1"/>
    <col min="7" max="16384" width="9.140625" style="284" customWidth="1"/>
  </cols>
  <sheetData>
    <row r="1" ht="49.5" customHeight="1"/>
    <row r="2" spans="4:5" ht="15" customHeight="1">
      <c r="D2" s="285" t="s">
        <v>282</v>
      </c>
      <c r="E2" s="286"/>
    </row>
    <row r="3" spans="4:5" ht="15" customHeight="1">
      <c r="D3" s="285" t="s">
        <v>255</v>
      </c>
      <c r="E3" s="286"/>
    </row>
    <row r="4" spans="4:5" ht="15" customHeight="1">
      <c r="D4" s="285" t="s">
        <v>256</v>
      </c>
      <c r="E4" s="286"/>
    </row>
    <row r="5" ht="15" customHeight="1">
      <c r="D5" s="282" t="s">
        <v>257</v>
      </c>
    </row>
    <row r="6" ht="39.75" customHeight="1"/>
    <row r="7" spans="1:6" ht="45.75" customHeight="1">
      <c r="A7" s="287"/>
      <c r="B7" s="288" t="s">
        <v>277</v>
      </c>
      <c r="C7" s="289"/>
      <c r="D7" s="288"/>
      <c r="E7" s="288"/>
      <c r="F7" s="290"/>
    </row>
    <row r="8" spans="2:4" ht="24.75" customHeight="1" hidden="1">
      <c r="B8" s="291"/>
      <c r="C8" s="292"/>
      <c r="D8" s="293"/>
    </row>
    <row r="9" spans="5:6" ht="39.75" customHeight="1">
      <c r="E9" s="294" t="s">
        <v>259</v>
      </c>
      <c r="F9" s="294"/>
    </row>
    <row r="10" spans="1:6" s="299" customFormat="1" ht="15" customHeight="1">
      <c r="A10" s="295" t="s">
        <v>3</v>
      </c>
      <c r="B10" s="295" t="s">
        <v>229</v>
      </c>
      <c r="C10" s="296" t="s">
        <v>260</v>
      </c>
      <c r="D10" s="295" t="s">
        <v>261</v>
      </c>
      <c r="E10" s="297" t="s">
        <v>278</v>
      </c>
      <c r="F10" s="298"/>
    </row>
    <row r="11" spans="1:6" s="299" customFormat="1" ht="15" customHeight="1">
      <c r="A11" s="300"/>
      <c r="B11" s="300"/>
      <c r="C11" s="301"/>
      <c r="D11" s="300"/>
      <c r="E11" s="297" t="s">
        <v>91</v>
      </c>
      <c r="F11" s="298"/>
    </row>
    <row r="12" spans="1:6" s="299" customFormat="1" ht="15" customHeight="1">
      <c r="A12" s="302"/>
      <c r="B12" s="302"/>
      <c r="C12" s="303"/>
      <c r="D12" s="302"/>
      <c r="E12" s="304" t="s">
        <v>263</v>
      </c>
      <c r="F12" s="305" t="s">
        <v>264</v>
      </c>
    </row>
    <row r="13" spans="1:6" s="309" customFormat="1" ht="7.5" customHeight="1">
      <c r="A13" s="306">
        <v>1</v>
      </c>
      <c r="B13" s="306">
        <v>2</v>
      </c>
      <c r="C13" s="307">
        <v>3</v>
      </c>
      <c r="D13" s="306">
        <v>4</v>
      </c>
      <c r="E13" s="306">
        <v>5</v>
      </c>
      <c r="F13" s="308">
        <v>6</v>
      </c>
    </row>
    <row r="14" spans="1:6" ht="33" customHeight="1">
      <c r="A14" s="310" t="s">
        <v>16</v>
      </c>
      <c r="B14" s="311"/>
      <c r="C14" s="312"/>
      <c r="D14" s="313" t="s">
        <v>279</v>
      </c>
      <c r="E14" s="314">
        <v>7500</v>
      </c>
      <c r="F14" s="315"/>
    </row>
    <row r="15" spans="1:6" ht="34.5" customHeight="1">
      <c r="A15" s="316"/>
      <c r="B15" s="317" t="s">
        <v>17</v>
      </c>
      <c r="C15" s="317"/>
      <c r="D15" s="318" t="s">
        <v>280</v>
      </c>
      <c r="E15" s="314">
        <v>7500</v>
      </c>
      <c r="F15" s="315"/>
    </row>
    <row r="16" spans="1:6" ht="31.5" customHeight="1">
      <c r="A16" s="316"/>
      <c r="B16" s="311"/>
      <c r="C16" s="312" t="s">
        <v>237</v>
      </c>
      <c r="D16" s="319" t="s">
        <v>281</v>
      </c>
      <c r="E16" s="320">
        <v>7500</v>
      </c>
      <c r="F16" s="315"/>
    </row>
    <row r="17" spans="1:6" ht="45" customHeight="1" hidden="1">
      <c r="A17" s="321"/>
      <c r="B17" s="317" t="s">
        <v>269</v>
      </c>
      <c r="C17" s="312"/>
      <c r="D17" s="322" t="s">
        <v>270</v>
      </c>
      <c r="E17" s="314">
        <v>2780</v>
      </c>
      <c r="F17" s="323"/>
    </row>
    <row r="18" spans="1:6" ht="24.75" customHeight="1" hidden="1">
      <c r="A18" s="324"/>
      <c r="B18" s="312"/>
      <c r="C18" s="312" t="s">
        <v>271</v>
      </c>
      <c r="D18" s="325" t="s">
        <v>272</v>
      </c>
      <c r="E18" s="320">
        <v>2780</v>
      </c>
      <c r="F18" s="323"/>
    </row>
    <row r="19" spans="1:6" ht="19.5" customHeight="1" hidden="1">
      <c r="A19" s="312"/>
      <c r="B19" s="312"/>
      <c r="C19" s="312"/>
      <c r="D19" s="326"/>
      <c r="E19" s="320"/>
      <c r="F19" s="315"/>
    </row>
    <row r="20" spans="1:6" ht="19.5" customHeight="1" hidden="1">
      <c r="A20" s="312"/>
      <c r="B20" s="312"/>
      <c r="C20" s="312"/>
      <c r="D20" s="326"/>
      <c r="E20" s="320"/>
      <c r="F20" s="315"/>
    </row>
    <row r="21" spans="1:6" ht="19.5" customHeight="1" hidden="1">
      <c r="A21" s="312"/>
      <c r="B21" s="312"/>
      <c r="C21" s="312"/>
      <c r="D21" s="326"/>
      <c r="E21" s="320"/>
      <c r="F21" s="315"/>
    </row>
    <row r="22" spans="1:6" s="329" customFormat="1" ht="12.75" customHeight="1" hidden="1">
      <c r="A22" s="327"/>
      <c r="B22" s="328"/>
      <c r="C22" s="317"/>
      <c r="D22" s="313"/>
      <c r="E22" s="314"/>
      <c r="F22" s="315"/>
    </row>
    <row r="23" spans="1:6" ht="24.75" customHeight="1" hidden="1">
      <c r="A23" s="330"/>
      <c r="B23" s="330"/>
      <c r="C23" s="331"/>
      <c r="D23" s="332"/>
      <c r="E23" s="333"/>
      <c r="F23" s="315"/>
    </row>
    <row r="24" spans="1:6" ht="30" customHeight="1" hidden="1">
      <c r="A24" s="334"/>
      <c r="B24" s="330"/>
      <c r="C24" s="312"/>
      <c r="D24" s="335"/>
      <c r="E24" s="333"/>
      <c r="F24" s="315"/>
    </row>
    <row r="25" spans="1:6" ht="24.75" customHeight="1" hidden="1">
      <c r="A25" s="316"/>
      <c r="B25" s="311"/>
      <c r="C25" s="312"/>
      <c r="D25" s="336"/>
      <c r="E25" s="320"/>
      <c r="F25" s="315"/>
    </row>
    <row r="26" spans="1:6" ht="24.75" customHeight="1" hidden="1">
      <c r="A26" s="330"/>
      <c r="B26" s="311"/>
      <c r="C26" s="312"/>
      <c r="D26" s="332"/>
      <c r="E26" s="333"/>
      <c r="F26" s="315"/>
    </row>
    <row r="27" spans="1:6" ht="24.75" customHeight="1" hidden="1">
      <c r="A27" s="334"/>
      <c r="B27" s="330"/>
      <c r="C27" s="331"/>
      <c r="D27" s="332"/>
      <c r="E27" s="337"/>
      <c r="F27" s="315"/>
    </row>
    <row r="28" spans="1:6" ht="24.75" customHeight="1" hidden="1">
      <c r="A28" s="338"/>
      <c r="B28" s="311"/>
      <c r="C28" s="312"/>
      <c r="D28" s="336"/>
      <c r="E28" s="339"/>
      <c r="F28" s="315"/>
    </row>
    <row r="29" spans="1:6" ht="24.75" customHeight="1" hidden="1">
      <c r="A29" s="338"/>
      <c r="B29" s="330"/>
      <c r="C29" s="312"/>
      <c r="D29" s="332"/>
      <c r="E29" s="337"/>
      <c r="F29" s="315"/>
    </row>
    <row r="30" spans="1:6" ht="24.75" customHeight="1" hidden="1">
      <c r="A30" s="338"/>
      <c r="B30" s="311"/>
      <c r="C30" s="312"/>
      <c r="D30" s="336"/>
      <c r="E30" s="339"/>
      <c r="F30" s="315"/>
    </row>
    <row r="31" spans="1:6" ht="24.75" customHeight="1" hidden="1">
      <c r="A31" s="338"/>
      <c r="B31" s="330"/>
      <c r="C31" s="331"/>
      <c r="D31" s="332"/>
      <c r="E31" s="333"/>
      <c r="F31" s="315"/>
    </row>
    <row r="32" spans="1:6" ht="24.75" customHeight="1" hidden="1">
      <c r="A32" s="340"/>
      <c r="B32" s="341"/>
      <c r="C32" s="342"/>
      <c r="D32" s="343"/>
      <c r="E32" s="344"/>
      <c r="F32" s="315"/>
    </row>
    <row r="33" spans="1:6" ht="24.75" customHeight="1" hidden="1">
      <c r="A33" s="330">
        <v>852</v>
      </c>
      <c r="B33" s="330"/>
      <c r="C33" s="331"/>
      <c r="D33" s="332"/>
      <c r="E33" s="337"/>
      <c r="F33" s="315"/>
    </row>
    <row r="34" spans="1:6" ht="24.75" customHeight="1" hidden="1">
      <c r="A34" s="334"/>
      <c r="B34" s="330"/>
      <c r="C34" s="331"/>
      <c r="D34" s="332"/>
      <c r="E34" s="337"/>
      <c r="F34" s="315"/>
    </row>
    <row r="35" spans="1:6" ht="24.75" customHeight="1" hidden="1">
      <c r="A35" s="316"/>
      <c r="B35" s="311"/>
      <c r="C35" s="312"/>
      <c r="D35" s="336"/>
      <c r="E35" s="339"/>
      <c r="F35" s="315"/>
    </row>
    <row r="36" spans="1:6" ht="24.75" customHeight="1" hidden="1">
      <c r="A36" s="330"/>
      <c r="B36" s="330"/>
      <c r="C36" s="331"/>
      <c r="D36" s="332"/>
      <c r="E36" s="333"/>
      <c r="F36" s="315"/>
    </row>
    <row r="37" spans="1:6" ht="24.75" customHeight="1" hidden="1">
      <c r="A37" s="334"/>
      <c r="B37" s="330"/>
      <c r="C37" s="331"/>
      <c r="D37" s="332"/>
      <c r="E37" s="333"/>
      <c r="F37" s="315"/>
    </row>
    <row r="38" spans="1:6" ht="24.75" customHeight="1" hidden="1">
      <c r="A38" s="338"/>
      <c r="B38" s="311"/>
      <c r="C38" s="312"/>
      <c r="D38" s="336"/>
      <c r="E38" s="320"/>
      <c r="F38" s="315"/>
    </row>
    <row r="39" spans="1:6" ht="24.75" customHeight="1" hidden="1">
      <c r="A39" s="316"/>
      <c r="B39" s="311"/>
      <c r="C39" s="312"/>
      <c r="D39" s="336"/>
      <c r="E39" s="339"/>
      <c r="F39" s="315"/>
    </row>
    <row r="40" spans="1:6" ht="24.75" customHeight="1">
      <c r="A40" s="311"/>
      <c r="B40" s="311"/>
      <c r="C40" s="312"/>
      <c r="D40" s="332" t="s">
        <v>273</v>
      </c>
      <c r="E40" s="333">
        <v>7500</v>
      </c>
      <c r="F40" s="345"/>
    </row>
    <row r="41" ht="63" customHeight="1"/>
    <row r="42" spans="4:5" ht="12.75">
      <c r="D42" s="346" t="s">
        <v>274</v>
      </c>
      <c r="E42" s="347"/>
    </row>
    <row r="45" spans="4:5" ht="12.75">
      <c r="D45" s="346" t="s">
        <v>275</v>
      </c>
      <c r="E45" s="346"/>
    </row>
  </sheetData>
  <mergeCells count="7">
    <mergeCell ref="E10:F10"/>
    <mergeCell ref="E11:F11"/>
    <mergeCell ref="E9:F9"/>
    <mergeCell ref="A10:A12"/>
    <mergeCell ref="B10:B12"/>
    <mergeCell ref="C10:C12"/>
    <mergeCell ref="D10:D12"/>
  </mergeCells>
  <printOptions horizontalCentered="1"/>
  <pageMargins left="0.5511811023622047" right="0.5511811023622047" top="0.4330708661417323" bottom="0.1968503937007874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B1">
      <selection activeCell="F3" sqref="F3"/>
    </sheetView>
  </sheetViews>
  <sheetFormatPr defaultColWidth="9.140625" defaultRowHeight="12.75"/>
  <cols>
    <col min="1" max="1" width="6.57421875" style="348" customWidth="1"/>
    <col min="2" max="2" width="8.8515625" style="348" bestFit="1" customWidth="1"/>
    <col min="3" max="3" width="31.00390625" style="349" customWidth="1"/>
    <col min="4" max="4" width="12.7109375" style="349" customWidth="1"/>
    <col min="5" max="7" width="11.57421875" style="349" customWidth="1"/>
    <col min="8" max="8" width="7.8515625" style="349" customWidth="1"/>
    <col min="9" max="9" width="9.00390625" style="349" customWidth="1"/>
    <col min="10" max="11" width="14.28125" style="349" customWidth="1"/>
    <col min="12" max="12" width="14.57421875" style="349" customWidth="1"/>
    <col min="13" max="16384" width="9.140625" style="351" customWidth="1"/>
  </cols>
  <sheetData>
    <row r="1" ht="12.75">
      <c r="J1" s="350" t="s">
        <v>283</v>
      </c>
    </row>
    <row r="2" ht="12.75">
      <c r="J2" s="349" t="s">
        <v>248</v>
      </c>
    </row>
    <row r="3" ht="12.75">
      <c r="J3" s="349" t="s">
        <v>129</v>
      </c>
    </row>
    <row r="4" ht="12.75">
      <c r="J4" s="349" t="s">
        <v>249</v>
      </c>
    </row>
    <row r="5" ht="24.75" customHeight="1"/>
    <row r="6" spans="1:12" ht="18">
      <c r="A6" s="352" t="s">
        <v>284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</row>
    <row r="7" spans="1:6" ht="18">
      <c r="A7" s="353"/>
      <c r="B7" s="353"/>
      <c r="C7" s="353"/>
      <c r="D7" s="353"/>
      <c r="E7" s="353"/>
      <c r="F7" s="353"/>
    </row>
    <row r="8" spans="1:12" ht="14.25" customHeight="1">
      <c r="A8" s="354"/>
      <c r="B8" s="354"/>
      <c r="C8" s="354"/>
      <c r="D8" s="354"/>
      <c r="E8" s="354"/>
      <c r="G8" s="355"/>
      <c r="H8" s="355"/>
      <c r="I8" s="355"/>
      <c r="J8" s="355"/>
      <c r="K8" s="355"/>
      <c r="L8" s="356" t="s">
        <v>259</v>
      </c>
    </row>
    <row r="9" spans="1:12" s="358" customFormat="1" ht="18.75" customHeight="1">
      <c r="A9" s="357" t="s">
        <v>3</v>
      </c>
      <c r="B9" s="357" t="s">
        <v>229</v>
      </c>
      <c r="C9" s="357" t="s">
        <v>285</v>
      </c>
      <c r="D9" s="357" t="s">
        <v>286</v>
      </c>
      <c r="E9" s="357" t="s">
        <v>96</v>
      </c>
      <c r="F9" s="357"/>
      <c r="G9" s="357"/>
      <c r="H9" s="357"/>
      <c r="I9" s="357"/>
      <c r="J9" s="357"/>
      <c r="K9" s="357"/>
      <c r="L9" s="357"/>
    </row>
    <row r="10" spans="1:12" s="358" customFormat="1" ht="20.25" customHeight="1">
      <c r="A10" s="357"/>
      <c r="B10" s="357"/>
      <c r="C10" s="357"/>
      <c r="D10" s="357"/>
      <c r="E10" s="357" t="s">
        <v>287</v>
      </c>
      <c r="F10" s="357" t="s">
        <v>91</v>
      </c>
      <c r="G10" s="357"/>
      <c r="H10" s="357"/>
      <c r="I10" s="357"/>
      <c r="J10" s="357"/>
      <c r="K10" s="359"/>
      <c r="L10" s="357" t="s">
        <v>288</v>
      </c>
    </row>
    <row r="11" spans="1:12" s="358" customFormat="1" ht="69.75" customHeight="1">
      <c r="A11" s="357"/>
      <c r="B11" s="357"/>
      <c r="C11" s="357"/>
      <c r="D11" s="357"/>
      <c r="E11" s="357"/>
      <c r="F11" s="359" t="s">
        <v>289</v>
      </c>
      <c r="G11" s="359" t="s">
        <v>290</v>
      </c>
      <c r="H11" s="359" t="s">
        <v>291</v>
      </c>
      <c r="I11" s="359" t="s">
        <v>292</v>
      </c>
      <c r="J11" s="359" t="s">
        <v>293</v>
      </c>
      <c r="K11" s="359" t="s">
        <v>294</v>
      </c>
      <c r="L11" s="357"/>
    </row>
    <row r="12" spans="1:12" s="358" customFormat="1" ht="6" customHeight="1">
      <c r="A12" s="360">
        <v>1</v>
      </c>
      <c r="B12" s="360">
        <v>2</v>
      </c>
      <c r="C12" s="360">
        <v>3</v>
      </c>
      <c r="D12" s="360">
        <v>4</v>
      </c>
      <c r="E12" s="360">
        <v>5</v>
      </c>
      <c r="F12" s="360">
        <v>6</v>
      </c>
      <c r="G12" s="360">
        <v>7</v>
      </c>
      <c r="H12" s="360">
        <v>8</v>
      </c>
      <c r="I12" s="360">
        <v>9</v>
      </c>
      <c r="J12" s="360">
        <v>10</v>
      </c>
      <c r="K12" s="360">
        <v>11</v>
      </c>
      <c r="L12" s="360">
        <v>12</v>
      </c>
    </row>
    <row r="13" spans="1:12" s="364" customFormat="1" ht="20.25" customHeight="1">
      <c r="A13" s="361">
        <v>700</v>
      </c>
      <c r="B13" s="361"/>
      <c r="C13" s="361" t="s">
        <v>295</v>
      </c>
      <c r="D13" s="362">
        <v>5000</v>
      </c>
      <c r="E13" s="362">
        <v>5000</v>
      </c>
      <c r="F13" s="363"/>
      <c r="G13" s="363"/>
      <c r="H13" s="363"/>
      <c r="I13" s="363"/>
      <c r="J13" s="363"/>
      <c r="K13" s="362">
        <v>5000</v>
      </c>
      <c r="L13" s="363"/>
    </row>
    <row r="14" spans="1:12" s="358" customFormat="1" ht="30.75" customHeight="1">
      <c r="A14" s="365"/>
      <c r="B14" s="365">
        <v>70005</v>
      </c>
      <c r="C14" s="366" t="s">
        <v>296</v>
      </c>
      <c r="D14" s="367">
        <v>5000</v>
      </c>
      <c r="E14" s="367">
        <v>5000</v>
      </c>
      <c r="F14" s="368"/>
      <c r="G14" s="368"/>
      <c r="H14" s="368"/>
      <c r="I14" s="368"/>
      <c r="J14" s="368"/>
      <c r="K14" s="367">
        <v>5000</v>
      </c>
      <c r="L14" s="368"/>
    </row>
    <row r="15" spans="1:12" s="358" customFormat="1" ht="19.5" customHeight="1">
      <c r="A15" s="369" t="s">
        <v>66</v>
      </c>
      <c r="B15" s="370"/>
      <c r="C15" s="371" t="s">
        <v>265</v>
      </c>
      <c r="D15" s="372">
        <v>20000</v>
      </c>
      <c r="E15" s="373">
        <v>0</v>
      </c>
      <c r="F15" s="374">
        <v>0</v>
      </c>
      <c r="G15" s="374">
        <v>0</v>
      </c>
      <c r="H15" s="374">
        <v>0</v>
      </c>
      <c r="I15" s="374">
        <v>0</v>
      </c>
      <c r="J15" s="374">
        <v>0</v>
      </c>
      <c r="K15" s="373"/>
      <c r="L15" s="372">
        <v>20000</v>
      </c>
    </row>
    <row r="16" spans="1:12" s="358" customFormat="1" ht="28.5" customHeight="1">
      <c r="A16" s="375"/>
      <c r="B16" s="376" t="s">
        <v>67</v>
      </c>
      <c r="C16" s="377" t="s">
        <v>297</v>
      </c>
      <c r="D16" s="378">
        <v>20000</v>
      </c>
      <c r="E16" s="379">
        <v>0</v>
      </c>
      <c r="F16" s="380">
        <v>0</v>
      </c>
      <c r="G16" s="380">
        <v>0</v>
      </c>
      <c r="H16" s="380">
        <v>0</v>
      </c>
      <c r="I16" s="380">
        <v>0</v>
      </c>
      <c r="J16" s="380">
        <v>0</v>
      </c>
      <c r="K16" s="379"/>
      <c r="L16" s="378">
        <v>20000</v>
      </c>
    </row>
    <row r="17" spans="1:12" s="358" customFormat="1" ht="12.75" hidden="1">
      <c r="A17" s="375"/>
      <c r="B17" s="375"/>
      <c r="C17" s="380"/>
      <c r="D17" s="380"/>
      <c r="E17" s="379"/>
      <c r="F17" s="380"/>
      <c r="G17" s="380"/>
      <c r="H17" s="380"/>
      <c r="I17" s="380"/>
      <c r="J17" s="380"/>
      <c r="K17" s="381"/>
      <c r="L17" s="380"/>
    </row>
    <row r="18" spans="1:12" s="358" customFormat="1" ht="12.75" hidden="1">
      <c r="A18" s="375"/>
      <c r="B18" s="375"/>
      <c r="C18" s="380"/>
      <c r="D18" s="380"/>
      <c r="E18" s="379"/>
      <c r="F18" s="380"/>
      <c r="G18" s="380"/>
      <c r="H18" s="380"/>
      <c r="I18" s="380"/>
      <c r="J18" s="380"/>
      <c r="K18" s="381"/>
      <c r="L18" s="380"/>
    </row>
    <row r="19" spans="1:12" s="358" customFormat="1" ht="12.75" hidden="1">
      <c r="A19" s="375"/>
      <c r="B19" s="375"/>
      <c r="C19" s="380"/>
      <c r="D19" s="380"/>
      <c r="E19" s="379"/>
      <c r="F19" s="380"/>
      <c r="G19" s="380"/>
      <c r="H19" s="380"/>
      <c r="I19" s="380"/>
      <c r="J19" s="380"/>
      <c r="K19" s="381"/>
      <c r="L19" s="380"/>
    </row>
    <row r="20" spans="1:12" s="358" customFormat="1" ht="17.25" customHeight="1">
      <c r="A20" s="370">
        <v>801</v>
      </c>
      <c r="B20" s="370"/>
      <c r="C20" s="374" t="s">
        <v>298</v>
      </c>
      <c r="D20" s="372">
        <v>5000</v>
      </c>
      <c r="E20" s="373">
        <v>0</v>
      </c>
      <c r="F20" s="372">
        <v>0</v>
      </c>
      <c r="G20" s="372">
        <v>0</v>
      </c>
      <c r="H20" s="374">
        <v>0</v>
      </c>
      <c r="I20" s="374">
        <v>0</v>
      </c>
      <c r="J20" s="374">
        <v>0</v>
      </c>
      <c r="K20" s="382"/>
      <c r="L20" s="372">
        <v>5000</v>
      </c>
    </row>
    <row r="21" spans="1:12" s="358" customFormat="1" ht="20.25" customHeight="1">
      <c r="A21" s="375"/>
      <c r="B21" s="375">
        <v>80110</v>
      </c>
      <c r="C21" s="383" t="s">
        <v>299</v>
      </c>
      <c r="D21" s="378">
        <v>5000</v>
      </c>
      <c r="E21" s="379">
        <v>0</v>
      </c>
      <c r="F21" s="378">
        <v>0</v>
      </c>
      <c r="G21" s="378">
        <v>0</v>
      </c>
      <c r="H21" s="380">
        <v>0</v>
      </c>
      <c r="I21" s="380">
        <v>0</v>
      </c>
      <c r="J21" s="380">
        <v>0</v>
      </c>
      <c r="K21" s="381"/>
      <c r="L21" s="380">
        <v>5000</v>
      </c>
    </row>
    <row r="22" spans="1:12" s="358" customFormat="1" ht="28.5" customHeight="1">
      <c r="A22" s="384">
        <v>900</v>
      </c>
      <c r="B22" s="375"/>
      <c r="C22" s="374" t="s">
        <v>300</v>
      </c>
      <c r="D22" s="372">
        <v>11000</v>
      </c>
      <c r="E22" s="373">
        <v>11000</v>
      </c>
      <c r="F22" s="372">
        <v>0</v>
      </c>
      <c r="G22" s="372">
        <v>0</v>
      </c>
      <c r="H22" s="374">
        <v>0</v>
      </c>
      <c r="I22" s="374">
        <v>0</v>
      </c>
      <c r="J22" s="374">
        <v>0</v>
      </c>
      <c r="K22" s="382">
        <v>11000</v>
      </c>
      <c r="L22" s="372"/>
    </row>
    <row r="23" spans="1:12" s="358" customFormat="1" ht="20.25" customHeight="1">
      <c r="A23" s="384"/>
      <c r="B23" s="375">
        <v>90095</v>
      </c>
      <c r="C23" s="383" t="s">
        <v>301</v>
      </c>
      <c r="D23" s="378">
        <v>11000</v>
      </c>
      <c r="E23" s="379">
        <v>11000</v>
      </c>
      <c r="F23" s="378">
        <v>0</v>
      </c>
      <c r="G23" s="378">
        <v>0</v>
      </c>
      <c r="H23" s="380">
        <v>0</v>
      </c>
      <c r="I23" s="380">
        <v>0</v>
      </c>
      <c r="J23" s="380">
        <v>0</v>
      </c>
      <c r="K23" s="381">
        <v>11000</v>
      </c>
      <c r="L23" s="378"/>
    </row>
    <row r="24" spans="1:12" s="358" customFormat="1" ht="28.5" customHeight="1">
      <c r="A24" s="384">
        <v>921</v>
      </c>
      <c r="B24" s="375"/>
      <c r="C24" s="374" t="s">
        <v>302</v>
      </c>
      <c r="D24" s="372">
        <v>6500</v>
      </c>
      <c r="E24" s="379">
        <v>0</v>
      </c>
      <c r="F24" s="378">
        <v>0</v>
      </c>
      <c r="G24" s="378">
        <v>0</v>
      </c>
      <c r="H24" s="380">
        <v>0</v>
      </c>
      <c r="I24" s="380">
        <v>0</v>
      </c>
      <c r="J24" s="380">
        <v>0</v>
      </c>
      <c r="K24" s="381"/>
      <c r="L24" s="372">
        <v>6500</v>
      </c>
    </row>
    <row r="25" spans="1:12" s="358" customFormat="1" ht="41.25" customHeight="1">
      <c r="A25" s="384"/>
      <c r="B25" s="375">
        <v>92195</v>
      </c>
      <c r="C25" s="377" t="s">
        <v>303</v>
      </c>
      <c r="D25" s="378">
        <v>6500</v>
      </c>
      <c r="E25" s="379">
        <v>0</v>
      </c>
      <c r="F25" s="378">
        <v>0</v>
      </c>
      <c r="G25" s="378">
        <v>0</v>
      </c>
      <c r="H25" s="380">
        <v>0</v>
      </c>
      <c r="I25" s="380">
        <v>0</v>
      </c>
      <c r="J25" s="380">
        <v>0</v>
      </c>
      <c r="K25" s="381"/>
      <c r="L25" s="378">
        <v>6500</v>
      </c>
    </row>
    <row r="26" spans="1:16" s="388" customFormat="1" ht="24.75" customHeight="1">
      <c r="A26" s="385" t="s">
        <v>304</v>
      </c>
      <c r="B26" s="385"/>
      <c r="C26" s="385"/>
      <c r="D26" s="362">
        <v>47500</v>
      </c>
      <c r="E26" s="386">
        <v>16000</v>
      </c>
      <c r="F26" s="362">
        <v>0</v>
      </c>
      <c r="G26" s="362">
        <v>0</v>
      </c>
      <c r="H26" s="363">
        <v>0</v>
      </c>
      <c r="I26" s="363">
        <v>0</v>
      </c>
      <c r="J26" s="363">
        <v>0</v>
      </c>
      <c r="K26" s="386">
        <v>16000</v>
      </c>
      <c r="L26" s="362">
        <v>31500</v>
      </c>
      <c r="M26" s="387"/>
      <c r="N26" s="387"/>
      <c r="O26" s="387"/>
      <c r="P26" s="387"/>
    </row>
    <row r="27" ht="31.5" customHeight="1"/>
    <row r="28" spans="1:12" ht="12.75">
      <c r="A28" s="389"/>
      <c r="I28" s="349" t="s">
        <v>305</v>
      </c>
      <c r="J28" s="390" t="s">
        <v>306</v>
      </c>
      <c r="K28" s="390"/>
      <c r="L28" s="390"/>
    </row>
    <row r="30" spans="10:12" ht="12.75">
      <c r="J30" s="390" t="s">
        <v>50</v>
      </c>
      <c r="K30" s="391"/>
      <c r="L30" s="391"/>
    </row>
  </sheetData>
  <mergeCells count="12">
    <mergeCell ref="A6:L6"/>
    <mergeCell ref="D9:D11"/>
    <mergeCell ref="A9:A11"/>
    <mergeCell ref="C9:C11"/>
    <mergeCell ref="B9:B11"/>
    <mergeCell ref="E9:L9"/>
    <mergeCell ref="F10:J10"/>
    <mergeCell ref="E10:E11"/>
    <mergeCell ref="J28:L28"/>
    <mergeCell ref="J30:L30"/>
    <mergeCell ref="L10:L11"/>
    <mergeCell ref="A26:C26"/>
  </mergeCells>
  <printOptions horizontalCentered="1"/>
  <pageMargins left="0.3937007874015748" right="0.3937007874015748" top="0.9055118110236221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B1">
      <selection activeCell="H5" sqref="H5"/>
    </sheetView>
  </sheetViews>
  <sheetFormatPr defaultColWidth="9.140625" defaultRowHeight="12.75"/>
  <cols>
    <col min="1" max="1" width="6.57421875" style="392" customWidth="1"/>
    <col min="2" max="2" width="8.8515625" style="392" bestFit="1" customWidth="1"/>
    <col min="3" max="3" width="31.00390625" style="393" customWidth="1"/>
    <col min="4" max="4" width="12.7109375" style="393" customWidth="1"/>
    <col min="5" max="7" width="11.57421875" style="393" customWidth="1"/>
    <col min="8" max="8" width="7.8515625" style="393" customWidth="1"/>
    <col min="9" max="9" width="9.00390625" style="393" customWidth="1"/>
    <col min="10" max="11" width="14.28125" style="393" customWidth="1"/>
    <col min="12" max="12" width="14.57421875" style="393" customWidth="1"/>
    <col min="13" max="16384" width="9.140625" style="395" customWidth="1"/>
  </cols>
  <sheetData>
    <row r="1" ht="12.75">
      <c r="J1" s="394" t="s">
        <v>307</v>
      </c>
    </row>
    <row r="2" ht="12.75">
      <c r="J2" s="393" t="s">
        <v>248</v>
      </c>
    </row>
    <row r="3" ht="12.75">
      <c r="J3" s="393" t="s">
        <v>129</v>
      </c>
    </row>
    <row r="4" ht="12.75">
      <c r="J4" s="393" t="s">
        <v>249</v>
      </c>
    </row>
    <row r="5" ht="24.75" customHeight="1"/>
    <row r="6" spans="1:12" ht="18">
      <c r="A6" s="396" t="s">
        <v>308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</row>
    <row r="7" spans="1:6" ht="18">
      <c r="A7" s="397"/>
      <c r="B7" s="397"/>
      <c r="C7" s="397"/>
      <c r="D7" s="397"/>
      <c r="E7" s="397"/>
      <c r="F7" s="397"/>
    </row>
    <row r="8" spans="1:12" ht="14.25" customHeight="1">
      <c r="A8" s="398"/>
      <c r="B8" s="398"/>
      <c r="C8" s="398"/>
      <c r="D8" s="398"/>
      <c r="E8" s="398"/>
      <c r="G8" s="399"/>
      <c r="H8" s="399"/>
      <c r="I8" s="399"/>
      <c r="J8" s="399"/>
      <c r="K8" s="399"/>
      <c r="L8" s="400" t="s">
        <v>259</v>
      </c>
    </row>
    <row r="9" spans="1:12" s="402" customFormat="1" ht="18.75" customHeight="1">
      <c r="A9" s="401" t="s">
        <v>3</v>
      </c>
      <c r="B9" s="401" t="s">
        <v>229</v>
      </c>
      <c r="C9" s="401" t="s">
        <v>285</v>
      </c>
      <c r="D9" s="401" t="s">
        <v>309</v>
      </c>
      <c r="E9" s="401" t="s">
        <v>96</v>
      </c>
      <c r="F9" s="401"/>
      <c r="G9" s="401"/>
      <c r="H9" s="401"/>
      <c r="I9" s="401"/>
      <c r="J9" s="401"/>
      <c r="K9" s="401"/>
      <c r="L9" s="401"/>
    </row>
    <row r="10" spans="1:12" s="402" customFormat="1" ht="20.25" customHeight="1">
      <c r="A10" s="401"/>
      <c r="B10" s="401"/>
      <c r="C10" s="401"/>
      <c r="D10" s="401"/>
      <c r="E10" s="401" t="s">
        <v>287</v>
      </c>
      <c r="F10" s="401" t="s">
        <v>91</v>
      </c>
      <c r="G10" s="401"/>
      <c r="H10" s="401"/>
      <c r="I10" s="401"/>
      <c r="J10" s="401"/>
      <c r="K10" s="403"/>
      <c r="L10" s="401" t="s">
        <v>288</v>
      </c>
    </row>
    <row r="11" spans="1:12" s="402" customFormat="1" ht="69.75" customHeight="1">
      <c r="A11" s="401"/>
      <c r="B11" s="401"/>
      <c r="C11" s="401"/>
      <c r="D11" s="401"/>
      <c r="E11" s="401"/>
      <c r="F11" s="403" t="s">
        <v>289</v>
      </c>
      <c r="G11" s="403" t="s">
        <v>290</v>
      </c>
      <c r="H11" s="403" t="s">
        <v>291</v>
      </c>
      <c r="I11" s="403" t="s">
        <v>292</v>
      </c>
      <c r="J11" s="403" t="s">
        <v>293</v>
      </c>
      <c r="K11" s="403" t="s">
        <v>294</v>
      </c>
      <c r="L11" s="401"/>
    </row>
    <row r="12" spans="1:12" s="402" customFormat="1" ht="6" customHeight="1">
      <c r="A12" s="404">
        <v>1</v>
      </c>
      <c r="B12" s="404">
        <v>2</v>
      </c>
      <c r="C12" s="404">
        <v>4</v>
      </c>
      <c r="D12" s="404">
        <v>5</v>
      </c>
      <c r="E12" s="404">
        <v>6</v>
      </c>
      <c r="F12" s="404">
        <v>7</v>
      </c>
      <c r="G12" s="404">
        <v>8</v>
      </c>
      <c r="H12" s="404">
        <v>9</v>
      </c>
      <c r="I12" s="404">
        <v>10</v>
      </c>
      <c r="J12" s="404">
        <v>11</v>
      </c>
      <c r="K12" s="404"/>
      <c r="L12" s="404">
        <v>12</v>
      </c>
    </row>
    <row r="13" spans="1:12" s="402" customFormat="1" ht="12.75" hidden="1">
      <c r="A13" s="405"/>
      <c r="B13" s="405"/>
      <c r="C13" s="406"/>
      <c r="D13" s="406"/>
      <c r="E13" s="407"/>
      <c r="F13" s="406"/>
      <c r="G13" s="406"/>
      <c r="H13" s="406"/>
      <c r="I13" s="406"/>
      <c r="J13" s="406"/>
      <c r="K13" s="408"/>
      <c r="L13" s="406"/>
    </row>
    <row r="14" spans="1:12" s="402" customFormat="1" ht="12.75" hidden="1">
      <c r="A14" s="405"/>
      <c r="B14" s="405"/>
      <c r="C14" s="406"/>
      <c r="D14" s="406"/>
      <c r="E14" s="407"/>
      <c r="F14" s="406"/>
      <c r="G14" s="406"/>
      <c r="H14" s="406"/>
      <c r="I14" s="406"/>
      <c r="J14" s="406"/>
      <c r="K14" s="408"/>
      <c r="L14" s="406"/>
    </row>
    <row r="15" spans="1:12" s="402" customFormat="1" ht="12.75" hidden="1">
      <c r="A15" s="405"/>
      <c r="B15" s="405"/>
      <c r="C15" s="406"/>
      <c r="D15" s="406"/>
      <c r="E15" s="407"/>
      <c r="F15" s="406"/>
      <c r="G15" s="406"/>
      <c r="H15" s="406"/>
      <c r="I15" s="406"/>
      <c r="J15" s="406"/>
      <c r="K15" s="408"/>
      <c r="L15" s="406"/>
    </row>
    <row r="16" spans="1:12" s="402" customFormat="1" ht="17.25" customHeight="1">
      <c r="A16" s="409" t="s">
        <v>16</v>
      </c>
      <c r="B16" s="410"/>
      <c r="C16" s="411" t="s">
        <v>310</v>
      </c>
      <c r="D16" s="412">
        <v>26000</v>
      </c>
      <c r="E16" s="413">
        <v>0</v>
      </c>
      <c r="F16" s="412">
        <v>0</v>
      </c>
      <c r="G16" s="412">
        <v>0</v>
      </c>
      <c r="H16" s="411">
        <v>0</v>
      </c>
      <c r="I16" s="411">
        <v>0</v>
      </c>
      <c r="J16" s="411">
        <v>0</v>
      </c>
      <c r="K16" s="414">
        <v>0</v>
      </c>
      <c r="L16" s="412">
        <v>26000</v>
      </c>
    </row>
    <row r="17" spans="1:12" s="402" customFormat="1" ht="20.25" customHeight="1">
      <c r="A17" s="415"/>
      <c r="B17" s="415" t="s">
        <v>20</v>
      </c>
      <c r="C17" s="416" t="s">
        <v>301</v>
      </c>
      <c r="D17" s="417">
        <v>26000</v>
      </c>
      <c r="E17" s="407">
        <f aca="true" t="shared" si="0" ref="E17:K22">E16</f>
        <v>0</v>
      </c>
      <c r="F17" s="407">
        <f t="shared" si="0"/>
        <v>0</v>
      </c>
      <c r="G17" s="407">
        <f t="shared" si="0"/>
        <v>0</v>
      </c>
      <c r="H17" s="407">
        <f t="shared" si="0"/>
        <v>0</v>
      </c>
      <c r="I17" s="407">
        <f t="shared" si="0"/>
        <v>0</v>
      </c>
      <c r="J17" s="407">
        <f t="shared" si="0"/>
        <v>0</v>
      </c>
      <c r="K17" s="407">
        <f t="shared" si="0"/>
        <v>0</v>
      </c>
      <c r="L17" s="417">
        <v>26000</v>
      </c>
    </row>
    <row r="18" spans="1:12" s="402" customFormat="1" ht="28.5" customHeight="1">
      <c r="A18" s="418">
        <v>900</v>
      </c>
      <c r="B18" s="415"/>
      <c r="C18" s="411" t="s">
        <v>300</v>
      </c>
      <c r="D18" s="412">
        <v>40000</v>
      </c>
      <c r="E18" s="407">
        <f t="shared" si="0"/>
        <v>0</v>
      </c>
      <c r="F18" s="407">
        <f t="shared" si="0"/>
        <v>0</v>
      </c>
      <c r="G18" s="407">
        <f t="shared" si="0"/>
        <v>0</v>
      </c>
      <c r="H18" s="407">
        <f t="shared" si="0"/>
        <v>0</v>
      </c>
      <c r="I18" s="407">
        <f t="shared" si="0"/>
        <v>0</v>
      </c>
      <c r="J18" s="407">
        <f t="shared" si="0"/>
        <v>0</v>
      </c>
      <c r="K18" s="407">
        <f t="shared" si="0"/>
        <v>0</v>
      </c>
      <c r="L18" s="412">
        <v>40000</v>
      </c>
    </row>
    <row r="19" spans="1:12" s="402" customFormat="1" ht="20.25" customHeight="1">
      <c r="A19" s="418"/>
      <c r="B19" s="415" t="s">
        <v>311</v>
      </c>
      <c r="C19" s="416" t="s">
        <v>312</v>
      </c>
      <c r="D19" s="417">
        <v>40000</v>
      </c>
      <c r="E19" s="407">
        <f t="shared" si="0"/>
        <v>0</v>
      </c>
      <c r="F19" s="407">
        <f t="shared" si="0"/>
        <v>0</v>
      </c>
      <c r="G19" s="407">
        <f t="shared" si="0"/>
        <v>0</v>
      </c>
      <c r="H19" s="407">
        <f t="shared" si="0"/>
        <v>0</v>
      </c>
      <c r="I19" s="407">
        <f t="shared" si="0"/>
        <v>0</v>
      </c>
      <c r="J19" s="407">
        <f t="shared" si="0"/>
        <v>0</v>
      </c>
      <c r="K19" s="407">
        <f t="shared" si="0"/>
        <v>0</v>
      </c>
      <c r="L19" s="417">
        <v>40000</v>
      </c>
    </row>
    <row r="20" spans="1:12" s="402" customFormat="1" ht="28.5" customHeight="1">
      <c r="A20" s="418">
        <v>921</v>
      </c>
      <c r="B20" s="415"/>
      <c r="C20" s="411" t="s">
        <v>302</v>
      </c>
      <c r="D20" s="412">
        <v>3000</v>
      </c>
      <c r="E20" s="407">
        <f t="shared" si="0"/>
        <v>0</v>
      </c>
      <c r="F20" s="407">
        <f t="shared" si="0"/>
        <v>0</v>
      </c>
      <c r="G20" s="407">
        <f t="shared" si="0"/>
        <v>0</v>
      </c>
      <c r="H20" s="407">
        <f t="shared" si="0"/>
        <v>0</v>
      </c>
      <c r="I20" s="407">
        <f t="shared" si="0"/>
        <v>0</v>
      </c>
      <c r="J20" s="407">
        <f t="shared" si="0"/>
        <v>0</v>
      </c>
      <c r="K20" s="407">
        <f t="shared" si="0"/>
        <v>0</v>
      </c>
      <c r="L20" s="412">
        <v>3000</v>
      </c>
    </row>
    <row r="21" spans="1:12" s="402" customFormat="1" ht="38.25" customHeight="1">
      <c r="A21" s="419"/>
      <c r="B21" s="415">
        <v>92195</v>
      </c>
      <c r="C21" s="420" t="s">
        <v>313</v>
      </c>
      <c r="D21" s="417">
        <v>3000</v>
      </c>
      <c r="E21" s="407">
        <f t="shared" si="0"/>
        <v>0</v>
      </c>
      <c r="F21" s="407">
        <f t="shared" si="0"/>
        <v>0</v>
      </c>
      <c r="G21" s="407">
        <f t="shared" si="0"/>
        <v>0</v>
      </c>
      <c r="H21" s="407">
        <f t="shared" si="0"/>
        <v>0</v>
      </c>
      <c r="I21" s="407">
        <f t="shared" si="0"/>
        <v>0</v>
      </c>
      <c r="J21" s="407">
        <f t="shared" si="0"/>
        <v>0</v>
      </c>
      <c r="K21" s="407">
        <f t="shared" si="0"/>
        <v>0</v>
      </c>
      <c r="L21" s="417">
        <v>3000</v>
      </c>
    </row>
    <row r="22" spans="1:16" s="424" customFormat="1" ht="24.75" customHeight="1">
      <c r="A22" s="421" t="s">
        <v>304</v>
      </c>
      <c r="B22" s="421"/>
      <c r="C22" s="421"/>
      <c r="D22" s="422">
        <v>69000</v>
      </c>
      <c r="E22" s="407">
        <f t="shared" si="0"/>
        <v>0</v>
      </c>
      <c r="F22" s="407">
        <f t="shared" si="0"/>
        <v>0</v>
      </c>
      <c r="G22" s="407">
        <f t="shared" si="0"/>
        <v>0</v>
      </c>
      <c r="H22" s="407">
        <f t="shared" si="0"/>
        <v>0</v>
      </c>
      <c r="I22" s="407">
        <f t="shared" si="0"/>
        <v>0</v>
      </c>
      <c r="J22" s="407">
        <f t="shared" si="0"/>
        <v>0</v>
      </c>
      <c r="K22" s="407">
        <f t="shared" si="0"/>
        <v>0</v>
      </c>
      <c r="L22" s="422">
        <v>69000</v>
      </c>
      <c r="M22" s="423"/>
      <c r="N22" s="423"/>
      <c r="O22" s="423"/>
      <c r="P22" s="423"/>
    </row>
    <row r="23" ht="31.5" customHeight="1"/>
    <row r="24" spans="1:12" ht="12.75">
      <c r="A24" s="425"/>
      <c r="I24" s="393" t="s">
        <v>305</v>
      </c>
      <c r="J24" s="426" t="s">
        <v>48</v>
      </c>
      <c r="K24" s="426"/>
      <c r="L24" s="426"/>
    </row>
    <row r="26" spans="10:12" ht="12.75">
      <c r="J26" s="426" t="s">
        <v>50</v>
      </c>
      <c r="K26" s="427"/>
      <c r="L26" s="427"/>
    </row>
  </sheetData>
  <mergeCells count="12">
    <mergeCell ref="A6:L6"/>
    <mergeCell ref="D9:D11"/>
    <mergeCell ref="A9:A11"/>
    <mergeCell ref="C9:C11"/>
    <mergeCell ref="B9:B11"/>
    <mergeCell ref="E9:L9"/>
    <mergeCell ref="F10:J10"/>
    <mergeCell ref="E10:E11"/>
    <mergeCell ref="J24:L24"/>
    <mergeCell ref="J26:L26"/>
    <mergeCell ref="L10:L11"/>
    <mergeCell ref="A22:C22"/>
  </mergeCells>
  <printOptions horizontalCentered="1"/>
  <pageMargins left="0.3937007874015748" right="0.3937007874015748" top="0.9055118110236221" bottom="0.787401574803149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4">
      <selection activeCell="H3" sqref="H3"/>
    </sheetView>
  </sheetViews>
  <sheetFormatPr defaultColWidth="9.140625" defaultRowHeight="12.75"/>
  <cols>
    <col min="1" max="1" width="4.421875" style="45" customWidth="1"/>
    <col min="2" max="2" width="4.57421875" style="45" customWidth="1"/>
    <col min="3" max="3" width="5.8515625" style="45" customWidth="1"/>
    <col min="4" max="4" width="6.00390625" style="45" customWidth="1"/>
    <col min="5" max="5" width="24.7109375" style="45" customWidth="1"/>
    <col min="6" max="7" width="9.140625" style="45" customWidth="1"/>
    <col min="8" max="8" width="10.28125" style="45" customWidth="1"/>
    <col min="9" max="9" width="12.140625" style="45" customWidth="1"/>
    <col min="10" max="10" width="6.7109375" style="45" customWidth="1"/>
    <col min="11" max="13" width="9.140625" style="45" customWidth="1"/>
    <col min="14" max="14" width="10.57421875" style="45" customWidth="1"/>
    <col min="15" max="16384" width="9.140625" style="45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58" t="s">
        <v>244</v>
      </c>
      <c r="M1" s="159"/>
      <c r="N1" s="159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59"/>
      <c r="M2" s="159"/>
      <c r="N2" s="159"/>
    </row>
    <row r="3" spans="1:14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59"/>
      <c r="M3" s="159"/>
      <c r="N3" s="159"/>
    </row>
    <row r="4" spans="1:14" ht="24.75" customHeight="1">
      <c r="A4" s="160" t="s">
        <v>51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8" customHeight="1">
      <c r="A5" s="161" t="s">
        <v>2</v>
      </c>
      <c r="B5" s="161" t="s">
        <v>3</v>
      </c>
      <c r="C5" s="161" t="s">
        <v>4</v>
      </c>
      <c r="D5" s="161" t="s">
        <v>5</v>
      </c>
      <c r="E5" s="162" t="s">
        <v>52</v>
      </c>
      <c r="F5" s="162" t="s">
        <v>7</v>
      </c>
      <c r="G5" s="162" t="s">
        <v>8</v>
      </c>
      <c r="H5" s="162"/>
      <c r="I5" s="162"/>
      <c r="J5" s="162"/>
      <c r="K5" s="162"/>
      <c r="L5" s="162"/>
      <c r="M5" s="162"/>
      <c r="N5" s="162" t="s">
        <v>9</v>
      </c>
    </row>
    <row r="6" spans="1:14" ht="12.75">
      <c r="A6" s="161"/>
      <c r="B6" s="161"/>
      <c r="C6" s="161"/>
      <c r="D6" s="161"/>
      <c r="E6" s="162"/>
      <c r="F6" s="162"/>
      <c r="G6" s="162" t="s">
        <v>53</v>
      </c>
      <c r="H6" s="162" t="s">
        <v>11</v>
      </c>
      <c r="I6" s="162"/>
      <c r="J6" s="162"/>
      <c r="K6" s="162"/>
      <c r="L6" s="162" t="s">
        <v>54</v>
      </c>
      <c r="M6" s="162" t="s">
        <v>55</v>
      </c>
      <c r="N6" s="162"/>
    </row>
    <row r="7" spans="1:14" ht="12.75">
      <c r="A7" s="161"/>
      <c r="B7" s="161"/>
      <c r="C7" s="161"/>
      <c r="D7" s="161"/>
      <c r="E7" s="162"/>
      <c r="F7" s="162"/>
      <c r="G7" s="162"/>
      <c r="H7" s="162" t="s">
        <v>12</v>
      </c>
      <c r="I7" s="162" t="s">
        <v>84</v>
      </c>
      <c r="J7" s="162" t="s">
        <v>56</v>
      </c>
      <c r="K7" s="162" t="s">
        <v>15</v>
      </c>
      <c r="L7" s="162"/>
      <c r="M7" s="162"/>
      <c r="N7" s="162"/>
    </row>
    <row r="8" spans="1:14" ht="12.75">
      <c r="A8" s="161"/>
      <c r="B8" s="161"/>
      <c r="C8" s="161"/>
      <c r="D8" s="161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ht="23.25" customHeight="1">
      <c r="A9" s="161"/>
      <c r="B9" s="161"/>
      <c r="C9" s="161"/>
      <c r="D9" s="161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4" ht="9.75" customHeight="1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</row>
    <row r="11" spans="1:14" ht="48" customHeight="1">
      <c r="A11" s="5" t="s">
        <v>57</v>
      </c>
      <c r="B11" s="47" t="s">
        <v>16</v>
      </c>
      <c r="C11" s="47" t="s">
        <v>17</v>
      </c>
      <c r="D11" s="47" t="s">
        <v>58</v>
      </c>
      <c r="E11" s="48" t="s">
        <v>59</v>
      </c>
      <c r="F11" s="49">
        <v>5000000</v>
      </c>
      <c r="G11" s="49">
        <v>220000</v>
      </c>
      <c r="H11" s="49">
        <v>55000</v>
      </c>
      <c r="I11" s="49">
        <v>165000</v>
      </c>
      <c r="J11" s="48" t="s">
        <v>19</v>
      </c>
      <c r="K11" s="49"/>
      <c r="L11" s="49">
        <v>2390000</v>
      </c>
      <c r="M11" s="49">
        <v>2390000</v>
      </c>
      <c r="N11" s="50" t="s">
        <v>60</v>
      </c>
    </row>
    <row r="12" spans="1:14" ht="30.75" customHeight="1">
      <c r="A12" s="5" t="s">
        <v>138</v>
      </c>
      <c r="B12" s="47" t="s">
        <v>62</v>
      </c>
      <c r="C12" s="47" t="s">
        <v>63</v>
      </c>
      <c r="D12" s="47" t="s">
        <v>58</v>
      </c>
      <c r="E12" s="48" t="s">
        <v>64</v>
      </c>
      <c r="F12" s="49">
        <v>280000</v>
      </c>
      <c r="G12" s="49">
        <v>10000</v>
      </c>
      <c r="H12" s="49">
        <v>2500</v>
      </c>
      <c r="I12" s="49">
        <v>7500</v>
      </c>
      <c r="J12" s="48" t="s">
        <v>19</v>
      </c>
      <c r="K12" s="49"/>
      <c r="L12" s="49">
        <v>270000</v>
      </c>
      <c r="M12" s="51"/>
      <c r="N12" s="50" t="str">
        <f aca="true" t="shared" si="0" ref="N12:N19">N11</f>
        <v> Urząd Gminy Sadkowice</v>
      </c>
    </row>
    <row r="13" spans="1:14" ht="30.75" customHeight="1">
      <c r="A13" s="5" t="s">
        <v>61</v>
      </c>
      <c r="B13" s="47" t="s">
        <v>66</v>
      </c>
      <c r="C13" s="47" t="s">
        <v>67</v>
      </c>
      <c r="D13" s="47" t="s">
        <v>58</v>
      </c>
      <c r="E13" s="48" t="s">
        <v>222</v>
      </c>
      <c r="F13" s="49">
        <v>270000</v>
      </c>
      <c r="G13" s="49">
        <v>20000</v>
      </c>
      <c r="H13" s="49">
        <v>20000</v>
      </c>
      <c r="I13" s="49"/>
      <c r="J13" s="48" t="str">
        <f>J12</f>
        <v>A.      
B.
C.
…</v>
      </c>
      <c r="K13" s="49"/>
      <c r="L13" s="49">
        <v>100000</v>
      </c>
      <c r="M13" s="49">
        <v>150000</v>
      </c>
      <c r="N13" s="50" t="str">
        <f>N12</f>
        <v> Urząd Gminy Sadkowice</v>
      </c>
    </row>
    <row r="14" spans="1:14" ht="26.25" customHeight="1">
      <c r="A14" s="5" t="s">
        <v>65</v>
      </c>
      <c r="B14" s="47" t="s">
        <v>66</v>
      </c>
      <c r="C14" s="47" t="s">
        <v>67</v>
      </c>
      <c r="D14" s="47" t="s">
        <v>58</v>
      </c>
      <c r="E14" s="48" t="s">
        <v>68</v>
      </c>
      <c r="F14" s="49">
        <v>110000</v>
      </c>
      <c r="G14" s="49">
        <v>60000</v>
      </c>
      <c r="H14" s="49">
        <v>60000</v>
      </c>
      <c r="I14" s="51"/>
      <c r="J14" s="48" t="s">
        <v>19</v>
      </c>
      <c r="K14" s="51"/>
      <c r="L14" s="49">
        <v>50000</v>
      </c>
      <c r="M14" s="51"/>
      <c r="N14" s="50" t="str">
        <f>N12</f>
        <v> Urząd Gminy Sadkowice</v>
      </c>
    </row>
    <row r="15" spans="1:14" ht="26.25" customHeight="1">
      <c r="A15" s="5" t="s">
        <v>69</v>
      </c>
      <c r="B15" s="47" t="s">
        <v>70</v>
      </c>
      <c r="C15" s="47" t="s">
        <v>71</v>
      </c>
      <c r="D15" s="47" t="s">
        <v>58</v>
      </c>
      <c r="E15" s="48" t="s">
        <v>72</v>
      </c>
      <c r="F15" s="49">
        <v>1000000</v>
      </c>
      <c r="G15" s="49">
        <v>160000</v>
      </c>
      <c r="H15" s="49">
        <v>160000</v>
      </c>
      <c r="I15" s="51"/>
      <c r="J15" s="48" t="s">
        <v>19</v>
      </c>
      <c r="K15" s="51"/>
      <c r="L15" s="49">
        <v>420000</v>
      </c>
      <c r="M15" s="49">
        <v>420000</v>
      </c>
      <c r="N15" s="50" t="str">
        <f t="shared" si="0"/>
        <v> Urząd Gminy Sadkowice</v>
      </c>
    </row>
    <row r="16" spans="1:14" ht="26.25" customHeight="1">
      <c r="A16" s="5" t="s">
        <v>73</v>
      </c>
      <c r="B16" s="47" t="s">
        <v>70</v>
      </c>
      <c r="C16" s="47" t="s">
        <v>74</v>
      </c>
      <c r="D16" s="47" t="s">
        <v>58</v>
      </c>
      <c r="E16" s="48" t="s">
        <v>75</v>
      </c>
      <c r="F16" s="49">
        <v>1600000</v>
      </c>
      <c r="G16" s="49">
        <v>820000</v>
      </c>
      <c r="H16" s="49">
        <v>220000</v>
      </c>
      <c r="I16" s="49">
        <v>600000</v>
      </c>
      <c r="J16" s="48" t="str">
        <f>J15</f>
        <v>A.      
B.
C.
…</v>
      </c>
      <c r="K16" s="51"/>
      <c r="L16" s="49">
        <v>780000</v>
      </c>
      <c r="M16" s="49"/>
      <c r="N16" s="50" t="str">
        <f t="shared" si="0"/>
        <v> Urząd Gminy Sadkowice</v>
      </c>
    </row>
    <row r="17" spans="1:14" ht="26.25" customHeight="1">
      <c r="A17" s="5" t="s">
        <v>76</v>
      </c>
      <c r="B17" s="47" t="s">
        <v>70</v>
      </c>
      <c r="C17" s="47" t="s">
        <v>74</v>
      </c>
      <c r="D17" s="47" t="s">
        <v>58</v>
      </c>
      <c r="E17" s="48" t="s">
        <v>220</v>
      </c>
      <c r="F17" s="49">
        <v>1135000</v>
      </c>
      <c r="G17" s="49">
        <v>5000</v>
      </c>
      <c r="H17" s="49">
        <v>5000</v>
      </c>
      <c r="I17" s="49"/>
      <c r="J17" s="48" t="str">
        <f>J16</f>
        <v>A.      
B.
C.
…</v>
      </c>
      <c r="K17" s="51"/>
      <c r="L17" s="49">
        <v>30000</v>
      </c>
      <c r="M17" s="49">
        <v>1100000</v>
      </c>
      <c r="N17" s="50" t="str">
        <f>N16</f>
        <v> Urząd Gminy Sadkowice</v>
      </c>
    </row>
    <row r="18" spans="1:14" ht="27.75" customHeight="1">
      <c r="A18" s="5" t="s">
        <v>80</v>
      </c>
      <c r="B18" s="47" t="s">
        <v>77</v>
      </c>
      <c r="C18" s="47" t="s">
        <v>78</v>
      </c>
      <c r="D18" s="47" t="s">
        <v>58</v>
      </c>
      <c r="E18" s="48" t="s">
        <v>79</v>
      </c>
      <c r="F18" s="49">
        <v>110000</v>
      </c>
      <c r="G18" s="49">
        <v>60000</v>
      </c>
      <c r="H18" s="49">
        <v>60000</v>
      </c>
      <c r="I18" s="49"/>
      <c r="J18" s="48" t="str">
        <f>J16</f>
        <v>A.      
B.
C.
…</v>
      </c>
      <c r="K18" s="51" t="s">
        <v>85</v>
      </c>
      <c r="L18" s="49">
        <v>50000</v>
      </c>
      <c r="M18" s="49"/>
      <c r="N18" s="50" t="str">
        <f>N16</f>
        <v> Urząd Gminy Sadkowice</v>
      </c>
    </row>
    <row r="19" spans="1:14" ht="33" customHeight="1">
      <c r="A19" s="5" t="s">
        <v>223</v>
      </c>
      <c r="B19" s="47" t="s">
        <v>81</v>
      </c>
      <c r="C19" s="47" t="s">
        <v>82</v>
      </c>
      <c r="D19" s="47" t="s">
        <v>58</v>
      </c>
      <c r="E19" s="48" t="s">
        <v>43</v>
      </c>
      <c r="F19" s="49">
        <v>359000</v>
      </c>
      <c r="G19" s="49">
        <v>30000</v>
      </c>
      <c r="H19" s="49">
        <v>7500</v>
      </c>
      <c r="I19" s="49">
        <v>22500</v>
      </c>
      <c r="J19" s="48" t="str">
        <f>J18</f>
        <v>A.      
B.
C.
…</v>
      </c>
      <c r="K19" s="49"/>
      <c r="L19" s="49">
        <v>164500</v>
      </c>
      <c r="M19" s="49">
        <v>164500</v>
      </c>
      <c r="N19" s="50" t="str">
        <f t="shared" si="0"/>
        <v> Urząd Gminy Sadkowice</v>
      </c>
    </row>
    <row r="20" spans="1:14" ht="18.75" customHeight="1">
      <c r="A20" s="165" t="s">
        <v>44</v>
      </c>
      <c r="B20" s="165"/>
      <c r="C20" s="165"/>
      <c r="D20" s="165"/>
      <c r="E20" s="165"/>
      <c r="F20" s="52">
        <f aca="true" t="shared" si="1" ref="F20:M20">SUM(F11:F19)</f>
        <v>9864000</v>
      </c>
      <c r="G20" s="52">
        <f t="shared" si="1"/>
        <v>1385000</v>
      </c>
      <c r="H20" s="52">
        <f t="shared" si="1"/>
        <v>590000</v>
      </c>
      <c r="I20" s="52">
        <f t="shared" si="1"/>
        <v>795000</v>
      </c>
      <c r="J20" s="52">
        <f t="shared" si="1"/>
        <v>0</v>
      </c>
      <c r="K20" s="52">
        <f t="shared" si="1"/>
        <v>0</v>
      </c>
      <c r="L20" s="52">
        <f t="shared" si="1"/>
        <v>4254500</v>
      </c>
      <c r="M20" s="52">
        <f t="shared" si="1"/>
        <v>4224500</v>
      </c>
      <c r="N20" s="53" t="s">
        <v>45</v>
      </c>
    </row>
    <row r="21" spans="1:14" ht="12.75">
      <c r="A21" s="1" t="s">
        <v>83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 t="s">
        <v>46</v>
      </c>
      <c r="B22" s="1"/>
      <c r="C22" s="1"/>
      <c r="D22" s="1"/>
      <c r="E22" s="1"/>
      <c r="F22" s="1"/>
      <c r="G22" s="1"/>
      <c r="H22" s="1"/>
      <c r="I22" s="1"/>
      <c r="J22" s="1"/>
      <c r="K22" s="163" t="s">
        <v>48</v>
      </c>
      <c r="L22" s="163"/>
      <c r="M22" s="163"/>
      <c r="N22" s="163"/>
    </row>
    <row r="23" spans="1:14" ht="12.75">
      <c r="A23" s="1" t="s">
        <v>47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64"/>
      <c r="M23" s="164"/>
      <c r="N23" s="1"/>
    </row>
    <row r="24" spans="1:14" ht="12.75">
      <c r="A24" s="1" t="s">
        <v>49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63" t="s">
        <v>50</v>
      </c>
      <c r="M24" s="163"/>
      <c r="N24" s="1"/>
    </row>
  </sheetData>
  <mergeCells count="22">
    <mergeCell ref="K22:N22"/>
    <mergeCell ref="L23:M23"/>
    <mergeCell ref="L24:M24"/>
    <mergeCell ref="A20:E20"/>
    <mergeCell ref="G6:G9"/>
    <mergeCell ref="H6:K6"/>
    <mergeCell ref="L6:L9"/>
    <mergeCell ref="M6:M9"/>
    <mergeCell ref="H7:H9"/>
    <mergeCell ref="I7:I9"/>
    <mergeCell ref="J7:J9"/>
    <mergeCell ref="K7:K9"/>
    <mergeCell ref="L1:N3"/>
    <mergeCell ref="A4:N4"/>
    <mergeCell ref="A5:A9"/>
    <mergeCell ref="B5:B9"/>
    <mergeCell ref="C5:C9"/>
    <mergeCell ref="D5:D9"/>
    <mergeCell ref="E5:E9"/>
    <mergeCell ref="F5:F9"/>
    <mergeCell ref="G5:M5"/>
    <mergeCell ref="N5:N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G1" sqref="G1"/>
    </sheetView>
  </sheetViews>
  <sheetFormatPr defaultColWidth="9.140625" defaultRowHeight="12.75"/>
  <cols>
    <col min="1" max="1" width="5.57421875" style="1" customWidth="1"/>
    <col min="2" max="2" width="6.8515625" style="2" customWidth="1"/>
    <col min="3" max="3" width="7.7109375" style="1" customWidth="1"/>
    <col min="4" max="4" width="5.421875" style="1" hidden="1" customWidth="1"/>
    <col min="5" max="5" width="33.28125" style="1" customWidth="1"/>
    <col min="6" max="6" width="12.00390625" style="1" customWidth="1"/>
    <col min="7" max="7" width="11.8515625" style="1" customWidth="1"/>
    <col min="8" max="8" width="11.140625" style="1" customWidth="1"/>
    <col min="9" max="9" width="11.7109375" style="1" customWidth="1"/>
    <col min="10" max="10" width="13.140625" style="1" customWidth="1"/>
    <col min="11" max="11" width="6.28125" style="1" customWidth="1"/>
    <col min="12" max="12" width="12.8515625" style="1" customWidth="1"/>
    <col min="13" max="16384" width="9.140625" style="1" customWidth="1"/>
  </cols>
  <sheetData>
    <row r="1" spans="10:12" ht="12.75">
      <c r="J1" s="173" t="s">
        <v>226</v>
      </c>
      <c r="K1" s="173"/>
      <c r="L1" s="173"/>
    </row>
    <row r="2" spans="10:12" ht="12.75">
      <c r="J2" s="174" t="s">
        <v>245</v>
      </c>
      <c r="K2" s="175"/>
      <c r="L2" s="175"/>
    </row>
    <row r="3" spans="10:12" ht="12.75">
      <c r="J3" s="175" t="s">
        <v>0</v>
      </c>
      <c r="K3" s="175"/>
      <c r="L3" s="175"/>
    </row>
    <row r="4" spans="10:12" ht="12.75">
      <c r="J4" s="174" t="s">
        <v>246</v>
      </c>
      <c r="K4" s="175"/>
      <c r="L4" s="175"/>
    </row>
    <row r="5" spans="1:12" ht="16.5" customHeight="1">
      <c r="A5" s="160" t="s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s="3" customFormat="1" ht="13.5" customHeight="1">
      <c r="A6" s="176" t="s">
        <v>2</v>
      </c>
      <c r="B6" s="176" t="s">
        <v>3</v>
      </c>
      <c r="C6" s="176" t="s">
        <v>4</v>
      </c>
      <c r="D6" s="176" t="s">
        <v>5</v>
      </c>
      <c r="E6" s="177" t="s">
        <v>6</v>
      </c>
      <c r="F6" s="177" t="s">
        <v>7</v>
      </c>
      <c r="G6" s="177" t="s">
        <v>8</v>
      </c>
      <c r="H6" s="177"/>
      <c r="I6" s="177"/>
      <c r="J6" s="177"/>
      <c r="K6" s="177"/>
      <c r="L6" s="177" t="s">
        <v>9</v>
      </c>
    </row>
    <row r="7" spans="1:12" s="3" customFormat="1" ht="14.25" customHeight="1">
      <c r="A7" s="176"/>
      <c r="B7" s="176"/>
      <c r="C7" s="176"/>
      <c r="D7" s="176"/>
      <c r="E7" s="177"/>
      <c r="F7" s="177"/>
      <c r="G7" s="177" t="s">
        <v>10</v>
      </c>
      <c r="H7" s="177" t="s">
        <v>11</v>
      </c>
      <c r="I7" s="177"/>
      <c r="J7" s="177"/>
      <c r="K7" s="177"/>
      <c r="L7" s="177"/>
    </row>
    <row r="8" spans="1:12" s="3" customFormat="1" ht="15.75" customHeight="1">
      <c r="A8" s="176"/>
      <c r="B8" s="176"/>
      <c r="C8" s="176"/>
      <c r="D8" s="176"/>
      <c r="E8" s="177"/>
      <c r="F8" s="177"/>
      <c r="G8" s="177"/>
      <c r="H8" s="177" t="s">
        <v>12</v>
      </c>
      <c r="I8" s="177" t="s">
        <v>13</v>
      </c>
      <c r="J8" s="177" t="s">
        <v>14</v>
      </c>
      <c r="K8" s="177" t="s">
        <v>15</v>
      </c>
      <c r="L8" s="177"/>
    </row>
    <row r="9" spans="1:12" s="3" customFormat="1" ht="13.5" customHeight="1">
      <c r="A9" s="176"/>
      <c r="B9" s="176"/>
      <c r="C9" s="176"/>
      <c r="D9" s="176"/>
      <c r="E9" s="177"/>
      <c r="F9" s="177"/>
      <c r="G9" s="177"/>
      <c r="H9" s="177"/>
      <c r="I9" s="177"/>
      <c r="J9" s="177"/>
      <c r="K9" s="177"/>
      <c r="L9" s="177"/>
    </row>
    <row r="10" spans="1:12" s="3" customFormat="1" ht="13.5" customHeight="1">
      <c r="A10" s="176"/>
      <c r="B10" s="176"/>
      <c r="C10" s="176"/>
      <c r="D10" s="176"/>
      <c r="E10" s="177"/>
      <c r="F10" s="177"/>
      <c r="G10" s="177"/>
      <c r="H10" s="177"/>
      <c r="I10" s="177"/>
      <c r="J10" s="177"/>
      <c r="K10" s="177"/>
      <c r="L10" s="177"/>
    </row>
    <row r="11" spans="1:12" ht="7.5" customHeight="1">
      <c r="A11" s="4">
        <v>1</v>
      </c>
      <c r="B11" s="5">
        <v>2</v>
      </c>
      <c r="C11" s="4">
        <v>3</v>
      </c>
      <c r="D11" s="4">
        <v>4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</row>
    <row r="12" spans="1:12" s="3" customFormat="1" ht="47.25" customHeight="1">
      <c r="A12" s="166">
        <v>1</v>
      </c>
      <c r="B12" s="147" t="s">
        <v>16</v>
      </c>
      <c r="C12" s="7" t="s">
        <v>17</v>
      </c>
      <c r="D12" s="6"/>
      <c r="E12" s="8" t="s">
        <v>18</v>
      </c>
      <c r="F12" s="9">
        <v>5000000</v>
      </c>
      <c r="G12" s="10">
        <v>220000</v>
      </c>
      <c r="H12" s="9">
        <v>55000</v>
      </c>
      <c r="I12" s="9">
        <v>165000</v>
      </c>
      <c r="J12" s="11" t="s">
        <v>19</v>
      </c>
      <c r="K12" s="12"/>
      <c r="L12" s="13" t="str">
        <f>L13</f>
        <v>Urząd Gminy Sadkowice</v>
      </c>
    </row>
    <row r="13" spans="1:12" ht="21.75" customHeight="1">
      <c r="A13" s="156"/>
      <c r="B13" s="148"/>
      <c r="C13" s="147" t="s">
        <v>20</v>
      </c>
      <c r="D13" s="6"/>
      <c r="E13" s="8" t="s">
        <v>21</v>
      </c>
      <c r="F13" s="9">
        <v>60000</v>
      </c>
      <c r="G13" s="9">
        <v>60000</v>
      </c>
      <c r="H13" s="9">
        <v>13600</v>
      </c>
      <c r="I13" s="9"/>
      <c r="J13" s="11" t="s">
        <v>218</v>
      </c>
      <c r="K13" s="6"/>
      <c r="L13" s="13" t="s">
        <v>22</v>
      </c>
    </row>
    <row r="14" spans="1:12" ht="18.75" customHeight="1">
      <c r="A14" s="167"/>
      <c r="B14" s="149"/>
      <c r="C14" s="149"/>
      <c r="D14" s="6"/>
      <c r="E14" s="8" t="s">
        <v>23</v>
      </c>
      <c r="F14" s="9">
        <v>5000</v>
      </c>
      <c r="G14" s="9">
        <v>5000</v>
      </c>
      <c r="H14" s="9">
        <v>5000</v>
      </c>
      <c r="I14" s="9"/>
      <c r="J14" s="11" t="str">
        <f>J12</f>
        <v>A.      
B.
C.
…</v>
      </c>
      <c r="K14" s="6"/>
      <c r="L14" s="13" t="str">
        <f>L13</f>
        <v>Urząd Gminy Sadkowice</v>
      </c>
    </row>
    <row r="15" spans="1:12" ht="17.25" customHeight="1">
      <c r="A15" s="169">
        <v>2</v>
      </c>
      <c r="B15" s="171">
        <v>600</v>
      </c>
      <c r="C15" s="171">
        <v>60016</v>
      </c>
      <c r="D15" s="15"/>
      <c r="E15" s="178" t="s">
        <v>225</v>
      </c>
      <c r="F15" s="180">
        <v>1505300</v>
      </c>
      <c r="G15" s="180">
        <v>1235300</v>
      </c>
      <c r="H15" s="180">
        <v>199505</v>
      </c>
      <c r="I15" s="180">
        <v>1035795</v>
      </c>
      <c r="J15" s="183" t="str">
        <f>J14</f>
        <v>A.      
B.
C.
…</v>
      </c>
      <c r="K15" s="166"/>
      <c r="L15" s="169" t="s">
        <v>22</v>
      </c>
    </row>
    <row r="16" spans="1:12" ht="71.25" customHeight="1">
      <c r="A16" s="170"/>
      <c r="B16" s="172"/>
      <c r="C16" s="172"/>
      <c r="D16" s="15"/>
      <c r="E16" s="179"/>
      <c r="F16" s="181"/>
      <c r="G16" s="181"/>
      <c r="H16" s="181"/>
      <c r="I16" s="181"/>
      <c r="J16" s="184"/>
      <c r="K16" s="167"/>
      <c r="L16" s="170"/>
    </row>
    <row r="17" spans="1:12" ht="24" customHeight="1">
      <c r="A17" s="16">
        <v>3</v>
      </c>
      <c r="B17" s="17">
        <v>700</v>
      </c>
      <c r="C17" s="18">
        <v>70005</v>
      </c>
      <c r="D17" s="15"/>
      <c r="E17" s="19" t="s">
        <v>24</v>
      </c>
      <c r="F17" s="20">
        <v>25000</v>
      </c>
      <c r="G17" s="20">
        <v>25000</v>
      </c>
      <c r="H17" s="20">
        <v>25000</v>
      </c>
      <c r="I17" s="20"/>
      <c r="J17" s="11" t="str">
        <f>J15</f>
        <v>A.      
B.
C.
…</v>
      </c>
      <c r="K17" s="21"/>
      <c r="L17" s="15" t="str">
        <f>L15</f>
        <v>Urząd Gminy Sadkowice</v>
      </c>
    </row>
    <row r="18" spans="1:12" ht="24" customHeight="1">
      <c r="A18" s="166">
        <v>4</v>
      </c>
      <c r="B18" s="168">
        <v>750</v>
      </c>
      <c r="C18" s="168">
        <v>75023</v>
      </c>
      <c r="D18" s="15"/>
      <c r="E18" s="19" t="s">
        <v>219</v>
      </c>
      <c r="F18" s="20">
        <v>270000</v>
      </c>
      <c r="G18" s="20">
        <v>20000</v>
      </c>
      <c r="H18" s="20">
        <v>20000</v>
      </c>
      <c r="I18" s="20"/>
      <c r="J18" s="11" t="str">
        <f>J17</f>
        <v>A.      
B.
C.
…</v>
      </c>
      <c r="K18" s="21"/>
      <c r="L18" s="15" t="str">
        <f>L17</f>
        <v>Urząd Gminy Sadkowice</v>
      </c>
    </row>
    <row r="19" spans="1:13" ht="20.25" customHeight="1">
      <c r="A19" s="167"/>
      <c r="B19" s="150"/>
      <c r="C19" s="150"/>
      <c r="D19" s="4"/>
      <c r="E19" s="19" t="s">
        <v>25</v>
      </c>
      <c r="F19" s="20">
        <v>110000</v>
      </c>
      <c r="G19" s="20">
        <v>60000</v>
      </c>
      <c r="H19" s="10">
        <v>60000</v>
      </c>
      <c r="I19" s="10"/>
      <c r="J19" s="23" t="str">
        <f>J17</f>
        <v>A.      
B.
C.
…</v>
      </c>
      <c r="K19" s="24"/>
      <c r="L19" s="25" t="s">
        <v>22</v>
      </c>
      <c r="M19" s="26"/>
    </row>
    <row r="20" spans="1:13" ht="32.25" customHeight="1">
      <c r="A20" s="6">
        <v>5</v>
      </c>
      <c r="B20" s="27">
        <v>754</v>
      </c>
      <c r="C20" s="28">
        <v>75412</v>
      </c>
      <c r="D20" s="29"/>
      <c r="E20" s="19" t="s">
        <v>26</v>
      </c>
      <c r="F20" s="20">
        <v>15000</v>
      </c>
      <c r="G20" s="20">
        <v>15000</v>
      </c>
      <c r="H20" s="10">
        <v>15000</v>
      </c>
      <c r="I20" s="10"/>
      <c r="J20" s="23"/>
      <c r="K20" s="24"/>
      <c r="L20" s="25" t="str">
        <f>L19</f>
        <v>Urząd Gminy Sadkowice</v>
      </c>
      <c r="M20" s="26"/>
    </row>
    <row r="21" spans="1:13" ht="59.25" customHeight="1">
      <c r="A21" s="166">
        <v>6</v>
      </c>
      <c r="B21" s="168">
        <v>801</v>
      </c>
      <c r="C21" s="142">
        <v>80101</v>
      </c>
      <c r="D21" s="29"/>
      <c r="E21" s="19" t="s">
        <v>27</v>
      </c>
      <c r="F21" s="20">
        <v>1000000</v>
      </c>
      <c r="G21" s="20">
        <v>160000</v>
      </c>
      <c r="H21" s="10">
        <v>160000</v>
      </c>
      <c r="I21" s="10"/>
      <c r="J21" s="23" t="str">
        <f>J19</f>
        <v>A.      
B.
C.
…</v>
      </c>
      <c r="K21" s="24"/>
      <c r="L21" s="25" t="s">
        <v>22</v>
      </c>
      <c r="M21" s="26"/>
    </row>
    <row r="22" spans="1:12" ht="15.75" customHeight="1">
      <c r="A22" s="156"/>
      <c r="B22" s="157"/>
      <c r="C22" s="143"/>
      <c r="D22" s="30"/>
      <c r="E22" s="31" t="s">
        <v>28</v>
      </c>
      <c r="F22" s="32">
        <v>20000</v>
      </c>
      <c r="G22" s="32">
        <v>20000</v>
      </c>
      <c r="H22" s="32">
        <v>20000</v>
      </c>
      <c r="I22" s="32"/>
      <c r="J22" s="33" t="str">
        <f>J21</f>
        <v>A.      
B.
C.
…</v>
      </c>
      <c r="K22" s="14"/>
      <c r="L22" s="34" t="str">
        <f>L21</f>
        <v>Urząd Gminy Sadkowice</v>
      </c>
    </row>
    <row r="23" spans="1:12" ht="36" customHeight="1">
      <c r="A23" s="156"/>
      <c r="B23" s="157"/>
      <c r="C23" s="144"/>
      <c r="D23" s="30"/>
      <c r="E23" s="19" t="s">
        <v>29</v>
      </c>
      <c r="F23" s="10">
        <v>120000</v>
      </c>
      <c r="G23" s="10">
        <v>120000</v>
      </c>
      <c r="H23" s="10">
        <v>120000</v>
      </c>
      <c r="I23" s="10"/>
      <c r="J23" s="23" t="str">
        <f>J22</f>
        <v>A.      
B.
C.
…</v>
      </c>
      <c r="K23" s="4"/>
      <c r="L23" s="25" t="str">
        <f>L22</f>
        <v>Urząd Gminy Sadkowice</v>
      </c>
    </row>
    <row r="24" spans="1:12" ht="18" customHeight="1">
      <c r="A24" s="156"/>
      <c r="B24" s="157"/>
      <c r="C24" s="153">
        <v>80110</v>
      </c>
      <c r="D24" s="4"/>
      <c r="E24" s="19" t="s">
        <v>30</v>
      </c>
      <c r="F24" s="10">
        <v>20000</v>
      </c>
      <c r="G24" s="10">
        <v>20000</v>
      </c>
      <c r="H24" s="10">
        <v>20000</v>
      </c>
      <c r="I24" s="10"/>
      <c r="J24" s="23" t="str">
        <f>J23</f>
        <v>A.      
B.
C.
…</v>
      </c>
      <c r="K24" s="4"/>
      <c r="L24" s="15" t="s">
        <v>22</v>
      </c>
    </row>
    <row r="25" spans="1:12" ht="20.25" customHeight="1">
      <c r="A25" s="156"/>
      <c r="B25" s="157"/>
      <c r="C25" s="154"/>
      <c r="D25" s="14"/>
      <c r="E25" s="19" t="s">
        <v>220</v>
      </c>
      <c r="F25" s="10">
        <v>1135000</v>
      </c>
      <c r="G25" s="10">
        <v>5000</v>
      </c>
      <c r="H25" s="10">
        <v>5000</v>
      </c>
      <c r="I25" s="10"/>
      <c r="J25" s="23" t="str">
        <f>J24</f>
        <v>A.      
B.
C.
…</v>
      </c>
      <c r="K25" s="4"/>
      <c r="L25" s="15" t="str">
        <f>L24</f>
        <v>Urząd Gminy Sadkowice</v>
      </c>
    </row>
    <row r="26" spans="1:12" ht="27" customHeight="1">
      <c r="A26" s="156"/>
      <c r="B26" s="157"/>
      <c r="C26" s="154"/>
      <c r="D26" s="14"/>
      <c r="E26" s="35" t="s">
        <v>31</v>
      </c>
      <c r="F26" s="32">
        <v>85000</v>
      </c>
      <c r="G26" s="32">
        <v>85000</v>
      </c>
      <c r="H26" s="32">
        <v>85000</v>
      </c>
      <c r="I26" s="32"/>
      <c r="J26" s="33" t="str">
        <f>J24</f>
        <v>A.      
B.
C.
…</v>
      </c>
      <c r="K26" s="14"/>
      <c r="L26" s="36" t="s">
        <v>32</v>
      </c>
    </row>
    <row r="27" spans="1:12" ht="28.5" customHeight="1">
      <c r="A27" s="156"/>
      <c r="B27" s="157"/>
      <c r="C27" s="154"/>
      <c r="D27" s="30"/>
      <c r="E27" s="19" t="s">
        <v>33</v>
      </c>
      <c r="F27" s="10">
        <v>55000</v>
      </c>
      <c r="G27" s="10">
        <v>55000</v>
      </c>
      <c r="H27" s="10">
        <v>55000</v>
      </c>
      <c r="I27" s="10"/>
      <c r="J27" s="23" t="str">
        <f>J26</f>
        <v>A.      
B.
C.
…</v>
      </c>
      <c r="K27" s="4"/>
      <c r="L27" s="15" t="str">
        <f>L26</f>
        <v>Urzad Gminy Sadkowice</v>
      </c>
    </row>
    <row r="28" spans="1:12" ht="37.5" customHeight="1">
      <c r="A28" s="156"/>
      <c r="B28" s="157"/>
      <c r="C28" s="154"/>
      <c r="D28" s="30"/>
      <c r="E28" s="35" t="s">
        <v>34</v>
      </c>
      <c r="F28" s="37">
        <v>1600000</v>
      </c>
      <c r="G28" s="37">
        <v>820000</v>
      </c>
      <c r="H28" s="32">
        <v>220000</v>
      </c>
      <c r="I28" s="37">
        <v>600000</v>
      </c>
      <c r="J28" s="33" t="str">
        <f>J26</f>
        <v>A.      
B.
C.
…</v>
      </c>
      <c r="K28" s="14"/>
      <c r="L28" s="36" t="s">
        <v>35</v>
      </c>
    </row>
    <row r="29" spans="1:12" ht="26.25" customHeight="1">
      <c r="A29" s="156"/>
      <c r="B29" s="157"/>
      <c r="C29" s="155"/>
      <c r="D29" s="29"/>
      <c r="E29" s="19" t="s">
        <v>36</v>
      </c>
      <c r="F29" s="20">
        <v>3000</v>
      </c>
      <c r="G29" s="20">
        <v>3000</v>
      </c>
      <c r="H29" s="10">
        <v>3000</v>
      </c>
      <c r="I29" s="20"/>
      <c r="J29" s="23" t="str">
        <f>J28</f>
        <v>A.      
B.
C.
…</v>
      </c>
      <c r="K29" s="4"/>
      <c r="L29" s="15" t="s">
        <v>37</v>
      </c>
    </row>
    <row r="30" spans="1:12" ht="25.5" customHeight="1">
      <c r="A30" s="156"/>
      <c r="B30" s="157"/>
      <c r="C30" s="145">
        <v>80113</v>
      </c>
      <c r="D30" s="30"/>
      <c r="E30" s="35" t="s">
        <v>38</v>
      </c>
      <c r="F30" s="37">
        <v>25000</v>
      </c>
      <c r="G30" s="37">
        <v>25000</v>
      </c>
      <c r="H30" s="32">
        <v>25000</v>
      </c>
      <c r="I30" s="37"/>
      <c r="J30" s="33" t="str">
        <f>J29</f>
        <v>A.      
B.
C.
…</v>
      </c>
      <c r="K30" s="14"/>
      <c r="L30" s="36" t="str">
        <f>L28</f>
        <v>Urząd Gminy Sadkowice           </v>
      </c>
    </row>
    <row r="31" spans="1:12" ht="24.75" customHeight="1">
      <c r="A31" s="167"/>
      <c r="B31" s="150"/>
      <c r="C31" s="146"/>
      <c r="D31" s="29"/>
      <c r="E31" s="19" t="s">
        <v>39</v>
      </c>
      <c r="F31" s="20">
        <v>230000</v>
      </c>
      <c r="G31" s="20">
        <v>230000</v>
      </c>
      <c r="H31" s="10">
        <v>230000</v>
      </c>
      <c r="I31" s="20"/>
      <c r="J31" s="23" t="str">
        <f>J30</f>
        <v>A.      
B.
C.
…</v>
      </c>
      <c r="K31" s="4"/>
      <c r="L31" s="15" t="str">
        <f>L30</f>
        <v>Urząd Gminy Sadkowice           </v>
      </c>
    </row>
    <row r="32" spans="1:12" ht="28.5" customHeight="1">
      <c r="A32" s="166">
        <v>7</v>
      </c>
      <c r="B32" s="168">
        <v>852</v>
      </c>
      <c r="C32" s="151">
        <v>85219</v>
      </c>
      <c r="D32" s="4"/>
      <c r="E32" s="19" t="s">
        <v>40</v>
      </c>
      <c r="F32" s="10">
        <v>110000</v>
      </c>
      <c r="G32" s="10">
        <v>60000</v>
      </c>
      <c r="H32" s="10">
        <v>60000</v>
      </c>
      <c r="I32" s="10"/>
      <c r="J32" s="23" t="str">
        <f>J31</f>
        <v>A.      
B.
C.
…</v>
      </c>
      <c r="K32" s="4"/>
      <c r="L32" s="15" t="s">
        <v>22</v>
      </c>
    </row>
    <row r="33" spans="1:12" ht="24" customHeight="1">
      <c r="A33" s="167"/>
      <c r="B33" s="150"/>
      <c r="C33" s="152"/>
      <c r="D33" s="4"/>
      <c r="E33" s="19" t="s">
        <v>41</v>
      </c>
      <c r="F33" s="10">
        <v>5000</v>
      </c>
      <c r="G33" s="10">
        <v>5000</v>
      </c>
      <c r="H33" s="10">
        <v>5000</v>
      </c>
      <c r="I33" s="10"/>
      <c r="J33" s="23" t="str">
        <f>J32</f>
        <v>A.      
B.
C.
…</v>
      </c>
      <c r="K33" s="4"/>
      <c r="L33" s="15" t="s">
        <v>42</v>
      </c>
    </row>
    <row r="34" spans="1:12" ht="80.25" customHeight="1">
      <c r="A34" s="120">
        <v>8</v>
      </c>
      <c r="B34" s="121">
        <v>900</v>
      </c>
      <c r="C34" s="122">
        <v>90015</v>
      </c>
      <c r="D34" s="4"/>
      <c r="E34" s="19" t="s">
        <v>168</v>
      </c>
      <c r="F34" s="10">
        <v>179388</v>
      </c>
      <c r="G34" s="10">
        <v>179388</v>
      </c>
      <c r="H34" s="10">
        <v>17938</v>
      </c>
      <c r="I34" s="10">
        <v>161450</v>
      </c>
      <c r="J34" s="23" t="str">
        <f>J32</f>
        <v>A.      
B.
C.
…</v>
      </c>
      <c r="K34" s="4"/>
      <c r="L34" s="15" t="str">
        <f>L32</f>
        <v>Urząd Gminy Sadkowice</v>
      </c>
    </row>
    <row r="35" spans="1:12" ht="24" customHeight="1">
      <c r="A35" s="166">
        <v>9</v>
      </c>
      <c r="B35" s="168">
        <v>921</v>
      </c>
      <c r="C35" s="151">
        <v>92195</v>
      </c>
      <c r="D35" s="4"/>
      <c r="E35" s="19" t="s">
        <v>43</v>
      </c>
      <c r="F35" s="10">
        <v>359000</v>
      </c>
      <c r="G35" s="10">
        <v>30000</v>
      </c>
      <c r="H35" s="10">
        <v>7500</v>
      </c>
      <c r="I35" s="10">
        <v>22500</v>
      </c>
      <c r="J35" s="23" t="str">
        <f>J34</f>
        <v>A.      
B.
C.
…</v>
      </c>
      <c r="K35" s="21"/>
      <c r="L35" s="15" t="str">
        <f>L34</f>
        <v>Urząd Gminy Sadkowice</v>
      </c>
    </row>
    <row r="36" spans="1:12" ht="22.5" customHeight="1">
      <c r="A36" s="167"/>
      <c r="B36" s="150"/>
      <c r="C36" s="152"/>
      <c r="D36" s="4"/>
      <c r="E36" s="19" t="s">
        <v>224</v>
      </c>
      <c r="F36" s="10">
        <v>6500</v>
      </c>
      <c r="G36" s="10">
        <v>6500</v>
      </c>
      <c r="H36" s="10">
        <v>6500</v>
      </c>
      <c r="I36" s="10"/>
      <c r="J36" s="23" t="str">
        <f>J35</f>
        <v>A.      
B.
C.
…</v>
      </c>
      <c r="K36" s="21"/>
      <c r="L36" s="15" t="str">
        <f>L35</f>
        <v>Urząd Gminy Sadkowice</v>
      </c>
    </row>
    <row r="37" spans="1:12" ht="18" customHeight="1">
      <c r="A37" s="185" t="s">
        <v>44</v>
      </c>
      <c r="B37" s="186"/>
      <c r="C37" s="186"/>
      <c r="D37" s="186"/>
      <c r="E37" s="187"/>
      <c r="F37" s="38">
        <f>SUM(F12:F36)</f>
        <v>11943188</v>
      </c>
      <c r="G37" s="38">
        <f>SUM(G12:G36)</f>
        <v>3464188</v>
      </c>
      <c r="H37" s="38">
        <f>SUM(H12:H36)</f>
        <v>1433043</v>
      </c>
      <c r="I37" s="38">
        <f>SUM(I12:I36)</f>
        <v>1984745</v>
      </c>
      <c r="J37" s="39">
        <v>46400</v>
      </c>
      <c r="K37" s="39"/>
      <c r="L37" s="22" t="s">
        <v>45</v>
      </c>
    </row>
    <row r="38" spans="1:12" ht="12.75">
      <c r="A38" s="40" t="s">
        <v>46</v>
      </c>
      <c r="B38" s="41"/>
      <c r="C38" s="40"/>
      <c r="D38" s="40"/>
      <c r="E38" s="40"/>
      <c r="F38" s="40"/>
      <c r="G38" s="40"/>
      <c r="H38" s="40"/>
      <c r="I38" s="40"/>
      <c r="J38" s="145"/>
      <c r="K38" s="145"/>
      <c r="L38" s="145"/>
    </row>
    <row r="39" spans="1:12" ht="12.75">
      <c r="A39" s="40" t="s">
        <v>47</v>
      </c>
      <c r="B39" s="41"/>
      <c r="C39" s="40"/>
      <c r="D39" s="40"/>
      <c r="E39" s="40"/>
      <c r="F39" s="40"/>
      <c r="G39" s="40"/>
      <c r="H39" s="40"/>
      <c r="I39" s="40"/>
      <c r="J39" s="163" t="s">
        <v>48</v>
      </c>
      <c r="K39" s="163"/>
      <c r="L39" s="163"/>
    </row>
    <row r="40" spans="1:12" ht="12.75">
      <c r="A40" s="40" t="s">
        <v>49</v>
      </c>
      <c r="B40" s="41"/>
      <c r="C40" s="40" t="s">
        <v>221</v>
      </c>
      <c r="D40" s="40"/>
      <c r="E40" s="40"/>
      <c r="F40" s="40"/>
      <c r="G40" s="40"/>
      <c r="H40" s="40"/>
      <c r="I40" s="40"/>
      <c r="J40" s="182"/>
      <c r="K40" s="182"/>
      <c r="L40" s="182"/>
    </row>
    <row r="41" spans="10:12" ht="12.75">
      <c r="J41" s="163" t="s">
        <v>50</v>
      </c>
      <c r="K41" s="163"/>
      <c r="L41" s="163"/>
    </row>
    <row r="42" ht="12.75">
      <c r="A42" s="42"/>
    </row>
  </sheetData>
  <mergeCells count="52">
    <mergeCell ref="A37:E37"/>
    <mergeCell ref="A35:A36"/>
    <mergeCell ref="B35:B36"/>
    <mergeCell ref="C35:C36"/>
    <mergeCell ref="J40:L40"/>
    <mergeCell ref="J39:L39"/>
    <mergeCell ref="J41:L41"/>
    <mergeCell ref="I15:I16"/>
    <mergeCell ref="J15:J16"/>
    <mergeCell ref="K15:K16"/>
    <mergeCell ref="L15:L16"/>
    <mergeCell ref="J38:L38"/>
    <mergeCell ref="J8:J10"/>
    <mergeCell ref="K8:K10"/>
    <mergeCell ref="E15:E16"/>
    <mergeCell ref="F15:F16"/>
    <mergeCell ref="G15:G16"/>
    <mergeCell ref="H15:H16"/>
    <mergeCell ref="C6:C10"/>
    <mergeCell ref="E6:E10"/>
    <mergeCell ref="G6:K6"/>
    <mergeCell ref="L6:L10"/>
    <mergeCell ref="G7:G10"/>
    <mergeCell ref="D6:D10"/>
    <mergeCell ref="F6:F10"/>
    <mergeCell ref="H7:K7"/>
    <mergeCell ref="H8:H10"/>
    <mergeCell ref="I8:I10"/>
    <mergeCell ref="A18:A19"/>
    <mergeCell ref="B18:B19"/>
    <mergeCell ref="C18:C19"/>
    <mergeCell ref="J1:L1"/>
    <mergeCell ref="J2:L2"/>
    <mergeCell ref="J3:L3"/>
    <mergeCell ref="J4:L4"/>
    <mergeCell ref="A5:L5"/>
    <mergeCell ref="A6:A10"/>
    <mergeCell ref="B6:B10"/>
    <mergeCell ref="A12:A14"/>
    <mergeCell ref="B12:B14"/>
    <mergeCell ref="C13:C14"/>
    <mergeCell ref="A15:A16"/>
    <mergeCell ref="B15:B16"/>
    <mergeCell ref="C15:C16"/>
    <mergeCell ref="A32:A33"/>
    <mergeCell ref="B32:B33"/>
    <mergeCell ref="C32:C33"/>
    <mergeCell ref="C24:C29"/>
    <mergeCell ref="A21:A31"/>
    <mergeCell ref="B21:B31"/>
    <mergeCell ref="C21:C23"/>
    <mergeCell ref="C30:C31"/>
  </mergeCells>
  <printOptions horizontalCentered="1"/>
  <pageMargins left="0.5118110236220472" right="0.3937007874015748" top="0.7874015748031497" bottom="0.7874015748031497" header="0.31496062992125984" footer="0.5118110236220472"/>
  <pageSetup fitToHeight="2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C1">
      <selection activeCell="L3" sqref="L3"/>
    </sheetView>
  </sheetViews>
  <sheetFormatPr defaultColWidth="9.140625" defaultRowHeight="12.75"/>
  <cols>
    <col min="1" max="1" width="3.57421875" style="54" bestFit="1" customWidth="1"/>
    <col min="2" max="2" width="19.8515625" style="54" customWidth="1"/>
    <col min="3" max="3" width="13.00390625" style="54" customWidth="1"/>
    <col min="4" max="4" width="10.57421875" style="54" customWidth="1"/>
    <col min="5" max="5" width="12.00390625" style="54" customWidth="1"/>
    <col min="6" max="6" width="9.140625" style="54" customWidth="1"/>
    <col min="7" max="7" width="7.8515625" style="54" customWidth="1"/>
    <col min="8" max="8" width="8.28125" style="54" customWidth="1"/>
    <col min="9" max="9" width="8.7109375" style="54" customWidth="1"/>
    <col min="10" max="11" width="7.7109375" style="54" customWidth="1"/>
    <col min="12" max="12" width="9.7109375" style="54" customWidth="1"/>
    <col min="13" max="13" width="11.7109375" style="54" customWidth="1"/>
    <col min="14" max="14" width="12.421875" style="54" customWidth="1"/>
    <col min="15" max="15" width="8.28125" style="54" customWidth="1"/>
    <col min="16" max="16" width="8.140625" style="54" customWidth="1"/>
    <col min="17" max="17" width="8.7109375" style="54" customWidth="1"/>
    <col min="18" max="16384" width="10.28125" style="54" customWidth="1"/>
  </cols>
  <sheetData>
    <row r="1" spans="14:17" ht="11.25" customHeight="1">
      <c r="N1" s="189" t="s">
        <v>247</v>
      </c>
      <c r="O1" s="190"/>
      <c r="P1" s="190"/>
      <c r="Q1" s="190"/>
    </row>
    <row r="2" spans="14:17" ht="11.25">
      <c r="N2" s="190"/>
      <c r="O2" s="190"/>
      <c r="P2" s="190"/>
      <c r="Q2" s="190"/>
    </row>
    <row r="3" spans="14:17" ht="21.75" customHeight="1">
      <c r="N3" s="190"/>
      <c r="O3" s="190"/>
      <c r="P3" s="190"/>
      <c r="Q3" s="190"/>
    </row>
    <row r="4" spans="14:17" ht="21.75" customHeight="1">
      <c r="N4" s="124"/>
      <c r="O4" s="124"/>
      <c r="P4" s="124"/>
      <c r="Q4" s="124"/>
    </row>
    <row r="5" spans="1:17" ht="12.75">
      <c r="A5" s="198" t="s">
        <v>86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</row>
    <row r="6" ht="4.5" customHeight="1"/>
    <row r="7" spans="1:17" ht="11.25">
      <c r="A7" s="192" t="s">
        <v>2</v>
      </c>
      <c r="B7" s="192" t="s">
        <v>87</v>
      </c>
      <c r="C7" s="191" t="s">
        <v>88</v>
      </c>
      <c r="D7" s="191" t="s">
        <v>89</v>
      </c>
      <c r="E7" s="191" t="s">
        <v>90</v>
      </c>
      <c r="F7" s="192" t="s">
        <v>91</v>
      </c>
      <c r="G7" s="192"/>
      <c r="H7" s="192" t="s">
        <v>8</v>
      </c>
      <c r="I7" s="192"/>
      <c r="J7" s="192"/>
      <c r="K7" s="192"/>
      <c r="L7" s="192"/>
      <c r="M7" s="192"/>
      <c r="N7" s="192"/>
      <c r="O7" s="192"/>
      <c r="P7" s="192"/>
      <c r="Q7" s="192"/>
    </row>
    <row r="8" spans="1:17" ht="11.25">
      <c r="A8" s="192"/>
      <c r="B8" s="192"/>
      <c r="C8" s="191"/>
      <c r="D8" s="191"/>
      <c r="E8" s="191"/>
      <c r="F8" s="191" t="s">
        <v>92</v>
      </c>
      <c r="G8" s="191" t="s">
        <v>93</v>
      </c>
      <c r="H8" s="192" t="s">
        <v>94</v>
      </c>
      <c r="I8" s="192"/>
      <c r="J8" s="192"/>
      <c r="K8" s="192"/>
      <c r="L8" s="192"/>
      <c r="M8" s="192"/>
      <c r="N8" s="192"/>
      <c r="O8" s="192"/>
      <c r="P8" s="192"/>
      <c r="Q8" s="192"/>
    </row>
    <row r="9" spans="1:17" ht="11.25">
      <c r="A9" s="192"/>
      <c r="B9" s="192"/>
      <c r="C9" s="191"/>
      <c r="D9" s="191"/>
      <c r="E9" s="191"/>
      <c r="F9" s="191"/>
      <c r="G9" s="191"/>
      <c r="H9" s="191" t="s">
        <v>95</v>
      </c>
      <c r="I9" s="192" t="s">
        <v>96</v>
      </c>
      <c r="J9" s="192"/>
      <c r="K9" s="192"/>
      <c r="L9" s="192"/>
      <c r="M9" s="192"/>
      <c r="N9" s="192"/>
      <c r="O9" s="192"/>
      <c r="P9" s="192"/>
      <c r="Q9" s="192"/>
    </row>
    <row r="10" spans="1:17" ht="14.25" customHeight="1">
      <c r="A10" s="192"/>
      <c r="B10" s="192"/>
      <c r="C10" s="191"/>
      <c r="D10" s="191"/>
      <c r="E10" s="191"/>
      <c r="F10" s="191"/>
      <c r="G10" s="191"/>
      <c r="H10" s="191"/>
      <c r="I10" s="192" t="s">
        <v>97</v>
      </c>
      <c r="J10" s="192"/>
      <c r="K10" s="192"/>
      <c r="L10" s="192"/>
      <c r="M10" s="192" t="s">
        <v>98</v>
      </c>
      <c r="N10" s="192"/>
      <c r="O10" s="192"/>
      <c r="P10" s="192"/>
      <c r="Q10" s="192"/>
    </row>
    <row r="11" spans="1:17" ht="12.75" customHeight="1">
      <c r="A11" s="192"/>
      <c r="B11" s="192"/>
      <c r="C11" s="191"/>
      <c r="D11" s="191"/>
      <c r="E11" s="191"/>
      <c r="F11" s="191"/>
      <c r="G11" s="191"/>
      <c r="H11" s="191"/>
      <c r="I11" s="191" t="s">
        <v>99</v>
      </c>
      <c r="J11" s="192" t="s">
        <v>100</v>
      </c>
      <c r="K11" s="192"/>
      <c r="L11" s="192"/>
      <c r="M11" s="191" t="s">
        <v>101</v>
      </c>
      <c r="N11" s="191" t="s">
        <v>100</v>
      </c>
      <c r="O11" s="191"/>
      <c r="P11" s="191"/>
      <c r="Q11" s="191"/>
    </row>
    <row r="12" spans="1:17" ht="48" customHeight="1">
      <c r="A12" s="192"/>
      <c r="B12" s="192"/>
      <c r="C12" s="191"/>
      <c r="D12" s="191"/>
      <c r="E12" s="191"/>
      <c r="F12" s="191"/>
      <c r="G12" s="191"/>
      <c r="H12" s="191"/>
      <c r="I12" s="191"/>
      <c r="J12" s="55" t="s">
        <v>102</v>
      </c>
      <c r="K12" s="55" t="s">
        <v>103</v>
      </c>
      <c r="L12" s="55" t="s">
        <v>104</v>
      </c>
      <c r="M12" s="191"/>
      <c r="N12" s="55" t="s">
        <v>105</v>
      </c>
      <c r="O12" s="55" t="s">
        <v>102</v>
      </c>
      <c r="P12" s="55" t="s">
        <v>103</v>
      </c>
      <c r="Q12" s="55" t="s">
        <v>106</v>
      </c>
    </row>
    <row r="13" spans="1:17" ht="7.5" customHeight="1">
      <c r="A13" s="56">
        <v>1</v>
      </c>
      <c r="B13" s="56">
        <v>2</v>
      </c>
      <c r="C13" s="56">
        <v>3</v>
      </c>
      <c r="D13" s="56">
        <v>4</v>
      </c>
      <c r="E13" s="56">
        <v>5</v>
      </c>
      <c r="F13" s="56">
        <v>6</v>
      </c>
      <c r="G13" s="56">
        <v>7</v>
      </c>
      <c r="H13" s="56">
        <v>8</v>
      </c>
      <c r="I13" s="56">
        <v>9</v>
      </c>
      <c r="J13" s="56">
        <v>10</v>
      </c>
      <c r="K13" s="56">
        <v>11</v>
      </c>
      <c r="L13" s="56">
        <v>12</v>
      </c>
      <c r="M13" s="56">
        <v>13</v>
      </c>
      <c r="N13" s="56">
        <v>14</v>
      </c>
      <c r="O13" s="56">
        <v>15</v>
      </c>
      <c r="P13" s="56">
        <v>16</v>
      </c>
      <c r="Q13" s="56">
        <v>17</v>
      </c>
    </row>
    <row r="14" spans="1:17" s="60" customFormat="1" ht="11.25">
      <c r="A14" s="57">
        <v>1</v>
      </c>
      <c r="B14" s="58" t="s">
        <v>107</v>
      </c>
      <c r="C14" s="193" t="s">
        <v>45</v>
      </c>
      <c r="D14" s="193"/>
      <c r="E14" s="59">
        <f>E39</f>
        <v>5639000</v>
      </c>
      <c r="F14" s="59">
        <f aca="true" t="shared" si="0" ref="F14:M14">F39</f>
        <v>1407250</v>
      </c>
      <c r="G14" s="59">
        <f t="shared" si="0"/>
        <v>4221750</v>
      </c>
      <c r="H14" s="59">
        <f t="shared" si="0"/>
        <v>260000</v>
      </c>
      <c r="I14" s="59">
        <f t="shared" si="0"/>
        <v>65000</v>
      </c>
      <c r="J14" s="59"/>
      <c r="K14" s="59"/>
      <c r="L14" s="59">
        <f t="shared" si="0"/>
        <v>65000</v>
      </c>
      <c r="M14" s="59">
        <f t="shared" si="0"/>
        <v>195000</v>
      </c>
      <c r="N14" s="59">
        <f>N39</f>
        <v>195000</v>
      </c>
      <c r="O14" s="59"/>
      <c r="P14" s="59"/>
      <c r="Q14" s="59"/>
    </row>
    <row r="15" spans="1:17" ht="11.25">
      <c r="A15" s="195" t="s">
        <v>108</v>
      </c>
      <c r="B15" s="61" t="s">
        <v>109</v>
      </c>
      <c r="C15" s="196" t="s">
        <v>110</v>
      </c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</row>
    <row r="16" spans="1:17" ht="11.25">
      <c r="A16" s="195"/>
      <c r="B16" s="61" t="s">
        <v>111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</row>
    <row r="17" spans="1:17" ht="11.25">
      <c r="A17" s="195"/>
      <c r="B17" s="61" t="s">
        <v>112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</row>
    <row r="18" spans="1:17" ht="11.25">
      <c r="A18" s="195"/>
      <c r="B18" s="61" t="s">
        <v>113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</row>
    <row r="19" spans="1:17" ht="11.25" customHeight="1">
      <c r="A19" s="195"/>
      <c r="B19" s="61" t="s">
        <v>114</v>
      </c>
      <c r="C19" s="62"/>
      <c r="D19" s="196" t="s">
        <v>115</v>
      </c>
      <c r="E19" s="62">
        <v>359000</v>
      </c>
      <c r="F19" s="62">
        <v>89750</v>
      </c>
      <c r="G19" s="62">
        <v>269250</v>
      </c>
      <c r="H19" s="62"/>
      <c r="I19" s="62"/>
      <c r="J19" s="61"/>
      <c r="K19" s="61"/>
      <c r="L19" s="62"/>
      <c r="M19" s="62"/>
      <c r="N19" s="61"/>
      <c r="O19" s="61"/>
      <c r="P19" s="61"/>
      <c r="Q19" s="62"/>
    </row>
    <row r="20" spans="1:17" ht="11.25">
      <c r="A20" s="195"/>
      <c r="B20" s="61" t="s">
        <v>116</v>
      </c>
      <c r="C20" s="63"/>
      <c r="D20" s="197"/>
      <c r="E20" s="62">
        <v>30000</v>
      </c>
      <c r="F20" s="62">
        <v>7500</v>
      </c>
      <c r="G20" s="62">
        <v>22500</v>
      </c>
      <c r="H20" s="63">
        <v>30000</v>
      </c>
      <c r="I20" s="63">
        <v>7500</v>
      </c>
      <c r="J20" s="64"/>
      <c r="K20" s="64"/>
      <c r="L20" s="63">
        <v>7500</v>
      </c>
      <c r="M20" s="63">
        <v>22500</v>
      </c>
      <c r="N20" s="63">
        <v>22500</v>
      </c>
      <c r="O20" s="64"/>
      <c r="P20" s="64"/>
      <c r="Q20" s="63"/>
    </row>
    <row r="21" spans="1:17" ht="11.25">
      <c r="A21" s="195"/>
      <c r="B21" s="61" t="s">
        <v>54</v>
      </c>
      <c r="C21" s="63"/>
      <c r="D21" s="197"/>
      <c r="E21" s="62">
        <v>164500</v>
      </c>
      <c r="F21" s="62">
        <v>41125</v>
      </c>
      <c r="G21" s="62">
        <v>123375</v>
      </c>
      <c r="H21" s="63"/>
      <c r="I21" s="63"/>
      <c r="J21" s="64"/>
      <c r="K21" s="64"/>
      <c r="L21" s="63"/>
      <c r="M21" s="63"/>
      <c r="N21" s="64"/>
      <c r="O21" s="64"/>
      <c r="P21" s="64"/>
      <c r="Q21" s="63"/>
    </row>
    <row r="22" spans="1:17" ht="11.25">
      <c r="A22" s="195"/>
      <c r="B22" s="61" t="s">
        <v>55</v>
      </c>
      <c r="C22" s="63"/>
      <c r="D22" s="197"/>
      <c r="E22" s="62">
        <v>164500</v>
      </c>
      <c r="F22" s="62">
        <v>41125</v>
      </c>
      <c r="G22" s="62">
        <v>123375</v>
      </c>
      <c r="H22" s="63"/>
      <c r="I22" s="63"/>
      <c r="J22" s="64"/>
      <c r="K22" s="64"/>
      <c r="L22" s="63"/>
      <c r="M22" s="63"/>
      <c r="N22" s="64"/>
      <c r="O22" s="64"/>
      <c r="P22" s="64"/>
      <c r="Q22" s="63"/>
    </row>
    <row r="23" spans="1:17" ht="11.25">
      <c r="A23" s="195" t="s">
        <v>117</v>
      </c>
      <c r="B23" s="61" t="s">
        <v>109</v>
      </c>
      <c r="C23" s="196" t="s">
        <v>119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</row>
    <row r="24" spans="1:17" ht="11.25">
      <c r="A24" s="195"/>
      <c r="B24" s="61" t="s">
        <v>111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</row>
    <row r="25" spans="1:17" ht="11.25">
      <c r="A25" s="195"/>
      <c r="B25" s="61" t="s">
        <v>112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ht="11.25">
      <c r="A26" s="195"/>
      <c r="B26" s="61" t="s">
        <v>113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</row>
    <row r="27" spans="1:17" ht="11.25">
      <c r="A27" s="195"/>
      <c r="B27" s="61" t="s">
        <v>114</v>
      </c>
      <c r="C27" s="61"/>
      <c r="D27" s="196" t="s">
        <v>120</v>
      </c>
      <c r="E27" s="62">
        <v>280000</v>
      </c>
      <c r="F27" s="62">
        <v>70000</v>
      </c>
      <c r="G27" s="62">
        <v>210000</v>
      </c>
      <c r="H27" s="62"/>
      <c r="I27" s="62"/>
      <c r="J27" s="61"/>
      <c r="K27" s="61"/>
      <c r="L27" s="62"/>
      <c r="M27" s="62"/>
      <c r="N27" s="61"/>
      <c r="O27" s="61"/>
      <c r="P27" s="61"/>
      <c r="Q27" s="62"/>
    </row>
    <row r="28" spans="1:17" ht="11.25">
      <c r="A28" s="195"/>
      <c r="B28" s="61" t="s">
        <v>116</v>
      </c>
      <c r="C28" s="64"/>
      <c r="D28" s="196"/>
      <c r="E28" s="62">
        <v>10000</v>
      </c>
      <c r="F28" s="62">
        <v>2500</v>
      </c>
      <c r="G28" s="62">
        <v>7500</v>
      </c>
      <c r="H28" s="63">
        <v>10000</v>
      </c>
      <c r="I28" s="63">
        <v>2500</v>
      </c>
      <c r="J28" s="64"/>
      <c r="K28" s="64"/>
      <c r="L28" s="63">
        <v>2500</v>
      </c>
      <c r="M28" s="63">
        <v>7500</v>
      </c>
      <c r="N28" s="63">
        <v>7500</v>
      </c>
      <c r="O28" s="64"/>
      <c r="P28" s="64"/>
      <c r="Q28" s="63"/>
    </row>
    <row r="29" spans="1:17" ht="11.25">
      <c r="A29" s="195"/>
      <c r="B29" s="61" t="s">
        <v>54</v>
      </c>
      <c r="C29" s="64"/>
      <c r="D29" s="196"/>
      <c r="E29" s="62">
        <v>270000</v>
      </c>
      <c r="F29" s="62">
        <v>67500</v>
      </c>
      <c r="G29" s="62">
        <v>202500</v>
      </c>
      <c r="H29" s="63"/>
      <c r="I29" s="63"/>
      <c r="J29" s="64"/>
      <c r="K29" s="64"/>
      <c r="L29" s="63"/>
      <c r="M29" s="63"/>
      <c r="N29" s="64"/>
      <c r="O29" s="64"/>
      <c r="P29" s="64"/>
      <c r="Q29" s="63"/>
    </row>
    <row r="30" spans="1:17" ht="11.25">
      <c r="A30" s="195"/>
      <c r="B30" s="61" t="s">
        <v>55</v>
      </c>
      <c r="C30" s="64"/>
      <c r="D30" s="196"/>
      <c r="E30" s="61"/>
      <c r="F30" s="61"/>
      <c r="G30" s="61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12.75" customHeight="1">
      <c r="A31" s="195" t="s">
        <v>118</v>
      </c>
      <c r="B31" s="61" t="s">
        <v>121</v>
      </c>
      <c r="C31" s="196" t="s">
        <v>122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</row>
    <row r="32" spans="1:17" ht="12.75" customHeight="1">
      <c r="A32" s="195"/>
      <c r="B32" s="61" t="s">
        <v>123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</row>
    <row r="33" spans="1:17" ht="9.75" customHeight="1">
      <c r="A33" s="195"/>
      <c r="B33" s="61" t="s">
        <v>124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</row>
    <row r="34" spans="1:17" ht="9.75" customHeight="1">
      <c r="A34" s="195"/>
      <c r="B34" s="61" t="s">
        <v>113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</row>
    <row r="35" spans="1:17" ht="12.75" customHeight="1">
      <c r="A35" s="195"/>
      <c r="B35" s="61" t="s">
        <v>114</v>
      </c>
      <c r="C35" s="64"/>
      <c r="D35" s="196" t="s">
        <v>125</v>
      </c>
      <c r="E35" s="62">
        <v>5000000</v>
      </c>
      <c r="F35" s="62">
        <f>SUM(F36:F38)</f>
        <v>1247500</v>
      </c>
      <c r="G35" s="62">
        <f>SUM(G36:G38)</f>
        <v>3742500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12.75" customHeight="1">
      <c r="A36" s="195"/>
      <c r="B36" s="61" t="s">
        <v>116</v>
      </c>
      <c r="C36" s="64"/>
      <c r="D36" s="196"/>
      <c r="E36" s="62">
        <v>220000</v>
      </c>
      <c r="F36" s="62">
        <v>55000</v>
      </c>
      <c r="G36" s="62">
        <v>165000</v>
      </c>
      <c r="H36" s="63">
        <v>220000</v>
      </c>
      <c r="I36" s="63">
        <v>55000</v>
      </c>
      <c r="J36" s="64"/>
      <c r="K36" s="64"/>
      <c r="L36" s="63">
        <v>55000</v>
      </c>
      <c r="M36" s="63">
        <v>165000</v>
      </c>
      <c r="N36" s="63">
        <v>165000</v>
      </c>
      <c r="O36" s="64"/>
      <c r="P36" s="64"/>
      <c r="Q36" s="63"/>
    </row>
    <row r="37" spans="1:17" ht="12.75" customHeight="1">
      <c r="A37" s="195"/>
      <c r="B37" s="65" t="s">
        <v>54</v>
      </c>
      <c r="C37" s="64"/>
      <c r="D37" s="196"/>
      <c r="E37" s="62">
        <v>2385000</v>
      </c>
      <c r="F37" s="62">
        <v>596250</v>
      </c>
      <c r="G37" s="62">
        <v>1788750</v>
      </c>
      <c r="H37" s="63"/>
      <c r="I37" s="64"/>
      <c r="J37" s="64"/>
      <c r="K37" s="64"/>
      <c r="L37" s="63"/>
      <c r="M37" s="63"/>
      <c r="N37" s="64"/>
      <c r="O37" s="64"/>
      <c r="P37" s="64"/>
      <c r="Q37" s="63"/>
    </row>
    <row r="38" spans="1:17" ht="12.75" customHeight="1">
      <c r="A38" s="195"/>
      <c r="B38" s="65" t="s">
        <v>55</v>
      </c>
      <c r="C38" s="64"/>
      <c r="D38" s="196"/>
      <c r="E38" s="63">
        <v>2385000</v>
      </c>
      <c r="F38" s="63">
        <v>596250</v>
      </c>
      <c r="G38" s="63">
        <v>1788750</v>
      </c>
      <c r="H38" s="63"/>
      <c r="I38" s="64"/>
      <c r="J38" s="64"/>
      <c r="K38" s="64"/>
      <c r="L38" s="63"/>
      <c r="M38" s="63"/>
      <c r="N38" s="64"/>
      <c r="O38" s="64"/>
      <c r="P38" s="64"/>
      <c r="Q38" s="63"/>
    </row>
    <row r="39" spans="1:17" s="60" customFormat="1" ht="15" customHeight="1">
      <c r="A39" s="193" t="s">
        <v>126</v>
      </c>
      <c r="B39" s="193"/>
      <c r="C39" s="193" t="s">
        <v>45</v>
      </c>
      <c r="D39" s="193"/>
      <c r="E39" s="59">
        <f>E35+E27+E19</f>
        <v>5639000</v>
      </c>
      <c r="F39" s="59">
        <f>F35+F27+F19</f>
        <v>1407250</v>
      </c>
      <c r="G39" s="59">
        <f>G35+G27+G19</f>
        <v>4221750</v>
      </c>
      <c r="H39" s="59">
        <f>H36+H28+H20</f>
        <v>260000</v>
      </c>
      <c r="I39" s="59">
        <f aca="true" t="shared" si="1" ref="I39:Q39">I36+I28+I20</f>
        <v>65000</v>
      </c>
      <c r="J39" s="59">
        <f t="shared" si="1"/>
        <v>0</v>
      </c>
      <c r="K39" s="59">
        <f t="shared" si="1"/>
        <v>0</v>
      </c>
      <c r="L39" s="59">
        <f t="shared" si="1"/>
        <v>65000</v>
      </c>
      <c r="M39" s="59">
        <f t="shared" si="1"/>
        <v>195000</v>
      </c>
      <c r="N39" s="59">
        <f t="shared" si="1"/>
        <v>195000</v>
      </c>
      <c r="O39" s="59">
        <f t="shared" si="1"/>
        <v>0</v>
      </c>
      <c r="P39" s="59">
        <f t="shared" si="1"/>
        <v>0</v>
      </c>
      <c r="Q39" s="59">
        <f t="shared" si="1"/>
        <v>0</v>
      </c>
    </row>
    <row r="40" spans="1:10" ht="11.25">
      <c r="A40" s="194" t="s">
        <v>127</v>
      </c>
      <c r="B40" s="194"/>
      <c r="C40" s="194"/>
      <c r="D40" s="194"/>
      <c r="E40" s="194"/>
      <c r="F40" s="194"/>
      <c r="G40" s="194"/>
      <c r="H40" s="194"/>
      <c r="I40" s="194"/>
      <c r="J40" s="194"/>
    </row>
    <row r="41" spans="1:15" ht="11.25">
      <c r="A41" s="66" t="s">
        <v>128</v>
      </c>
      <c r="B41" s="66"/>
      <c r="C41" s="66"/>
      <c r="D41" s="66"/>
      <c r="E41" s="66"/>
      <c r="F41" s="66"/>
      <c r="G41" s="66"/>
      <c r="H41" s="66"/>
      <c r="I41" s="66"/>
      <c r="J41" s="66"/>
      <c r="M41" s="188"/>
      <c r="N41" s="188"/>
      <c r="O41" s="188"/>
    </row>
    <row r="43" spans="13:15" ht="11.25">
      <c r="M43" s="188" t="s">
        <v>48</v>
      </c>
      <c r="N43" s="188"/>
      <c r="O43" s="188"/>
    </row>
    <row r="46" spans="13:15" ht="11.25">
      <c r="M46" s="188" t="s">
        <v>50</v>
      </c>
      <c r="N46" s="188"/>
      <c r="O46" s="188"/>
    </row>
  </sheetData>
  <mergeCells count="36">
    <mergeCell ref="A5:Q5"/>
    <mergeCell ref="C39:D39"/>
    <mergeCell ref="C23:Q26"/>
    <mergeCell ref="N11:Q11"/>
    <mergeCell ref="C14:D14"/>
    <mergeCell ref="C15:Q18"/>
    <mergeCell ref="D35:D38"/>
    <mergeCell ref="H9:H12"/>
    <mergeCell ref="I10:L10"/>
    <mergeCell ref="J11:L11"/>
    <mergeCell ref="A7:A12"/>
    <mergeCell ref="B7:B12"/>
    <mergeCell ref="C7:C12"/>
    <mergeCell ref="D7:D12"/>
    <mergeCell ref="E7:E12"/>
    <mergeCell ref="F8:F12"/>
    <mergeCell ref="G8:G12"/>
    <mergeCell ref="F7:G7"/>
    <mergeCell ref="A39:B39"/>
    <mergeCell ref="A40:J40"/>
    <mergeCell ref="A15:A22"/>
    <mergeCell ref="A23:A30"/>
    <mergeCell ref="D19:D22"/>
    <mergeCell ref="D27:D30"/>
    <mergeCell ref="A31:A38"/>
    <mergeCell ref="C31:Q34"/>
    <mergeCell ref="M46:O46"/>
    <mergeCell ref="M41:O41"/>
    <mergeCell ref="M43:O43"/>
    <mergeCell ref="N1:Q3"/>
    <mergeCell ref="M11:M12"/>
    <mergeCell ref="H7:Q7"/>
    <mergeCell ref="H8:Q8"/>
    <mergeCell ref="I9:Q9"/>
    <mergeCell ref="M10:Q10"/>
    <mergeCell ref="I11:I12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showGridLines="0" workbookViewId="0" topLeftCell="A23">
      <selection activeCell="G3" sqref="G3"/>
    </sheetView>
  </sheetViews>
  <sheetFormatPr defaultColWidth="9.140625" defaultRowHeight="12.75"/>
  <cols>
    <col min="1" max="1" width="6.28125" style="45" customWidth="1"/>
    <col min="2" max="2" width="30.8515625" style="45" customWidth="1"/>
    <col min="3" max="3" width="11.28125" style="45" customWidth="1"/>
    <col min="4" max="4" width="12.28125" style="45" hidden="1" customWidth="1"/>
    <col min="5" max="5" width="12.28125" style="45" customWidth="1"/>
    <col min="6" max="6" width="12.421875" style="45" customWidth="1"/>
    <col min="7" max="7" width="11.421875" style="45" customWidth="1"/>
    <col min="8" max="8" width="12.140625" style="45" customWidth="1"/>
    <col min="9" max="9" width="10.57421875" style="45" customWidth="1"/>
    <col min="10" max="10" width="11.421875" style="45" customWidth="1"/>
    <col min="11" max="11" width="11.140625" style="45" customWidth="1"/>
    <col min="12" max="13" width="11.57421875" style="45" customWidth="1"/>
    <col min="14" max="14" width="11.00390625" style="45" customWidth="1"/>
    <col min="15" max="16384" width="9.140625" style="45" customWidth="1"/>
  </cols>
  <sheetData>
    <row r="1" spans="11:13" ht="12.75">
      <c r="K1" s="89" t="s">
        <v>242</v>
      </c>
      <c r="L1" s="89"/>
      <c r="M1" s="89"/>
    </row>
    <row r="2" ht="12.75">
      <c r="K2" s="90" t="s">
        <v>248</v>
      </c>
    </row>
    <row r="3" ht="12.75">
      <c r="K3" s="45" t="s">
        <v>129</v>
      </c>
    </row>
    <row r="4" ht="12.75">
      <c r="K4" s="90" t="s">
        <v>249</v>
      </c>
    </row>
    <row r="5" spans="1:14" ht="18">
      <c r="A5" s="206" t="s">
        <v>169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4" ht="9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s="93" customFormat="1" ht="35.25" customHeight="1">
      <c r="A7" s="202" t="s">
        <v>2</v>
      </c>
      <c r="B7" s="202" t="s">
        <v>170</v>
      </c>
      <c r="C7" s="203" t="s">
        <v>171</v>
      </c>
      <c r="D7" s="205" t="s">
        <v>172</v>
      </c>
      <c r="E7" s="205"/>
      <c r="F7" s="205"/>
      <c r="G7" s="205"/>
      <c r="H7" s="205"/>
      <c r="I7" s="205"/>
      <c r="J7" s="205"/>
      <c r="K7" s="205"/>
      <c r="L7" s="205"/>
      <c r="M7" s="205"/>
      <c r="N7" s="205"/>
    </row>
    <row r="8" spans="1:14" s="93" customFormat="1" ht="23.25" customHeight="1">
      <c r="A8" s="202"/>
      <c r="B8" s="202"/>
      <c r="C8" s="204"/>
      <c r="D8" s="92">
        <v>2007</v>
      </c>
      <c r="E8" s="92">
        <v>2008</v>
      </c>
      <c r="F8" s="92">
        <v>2009</v>
      </c>
      <c r="G8" s="92">
        <v>2010</v>
      </c>
      <c r="H8" s="92">
        <v>2011</v>
      </c>
      <c r="I8" s="92">
        <v>2012</v>
      </c>
      <c r="J8" s="92">
        <v>2013</v>
      </c>
      <c r="K8" s="92">
        <v>2014</v>
      </c>
      <c r="L8" s="92">
        <v>2015</v>
      </c>
      <c r="M8" s="92">
        <v>2016</v>
      </c>
      <c r="N8" s="92">
        <v>2017</v>
      </c>
    </row>
    <row r="9" spans="1:14" s="95" customFormat="1" ht="8.25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  <c r="G9" s="94">
        <v>7</v>
      </c>
      <c r="H9" s="94">
        <v>8</v>
      </c>
      <c r="I9" s="94">
        <v>9</v>
      </c>
      <c r="J9" s="94">
        <v>10</v>
      </c>
      <c r="K9" s="94">
        <v>11</v>
      </c>
      <c r="L9" s="94">
        <v>12</v>
      </c>
      <c r="M9" s="94">
        <v>13</v>
      </c>
      <c r="N9" s="94">
        <v>14</v>
      </c>
    </row>
    <row r="10" spans="1:14" s="93" customFormat="1" ht="24.75" customHeight="1">
      <c r="A10" s="96" t="s">
        <v>57</v>
      </c>
      <c r="B10" s="97" t="s">
        <v>213</v>
      </c>
      <c r="C10" s="98">
        <f>C15+C11</f>
        <v>4903090</v>
      </c>
      <c r="D10" s="98">
        <v>4961083</v>
      </c>
      <c r="E10" s="98">
        <f aca="true" t="shared" si="0" ref="E10:N10">E11+E15+E20</f>
        <v>6130035</v>
      </c>
      <c r="F10" s="98">
        <f t="shared" si="0"/>
        <v>6368769</v>
      </c>
      <c r="G10" s="98">
        <f t="shared" si="0"/>
        <v>6097477</v>
      </c>
      <c r="H10" s="98">
        <f t="shared" si="0"/>
        <v>6045779</v>
      </c>
      <c r="I10" s="98">
        <f t="shared" si="0"/>
        <v>6303663</v>
      </c>
      <c r="J10" s="98">
        <f t="shared" si="0"/>
        <v>6450435</v>
      </c>
      <c r="K10" s="98">
        <f t="shared" si="0"/>
        <v>6486095</v>
      </c>
      <c r="L10" s="98">
        <f t="shared" si="0"/>
        <v>6410643</v>
      </c>
      <c r="M10" s="98">
        <f t="shared" si="0"/>
        <v>6224079</v>
      </c>
      <c r="N10" s="98">
        <f t="shared" si="0"/>
        <v>5989155</v>
      </c>
    </row>
    <row r="11" spans="1:14" s="102" customFormat="1" ht="24.75" customHeight="1">
      <c r="A11" s="99" t="s">
        <v>108</v>
      </c>
      <c r="B11" s="100" t="s">
        <v>173</v>
      </c>
      <c r="C11" s="101">
        <v>3212894</v>
      </c>
      <c r="D11" s="101">
        <v>3212894</v>
      </c>
      <c r="E11" s="101">
        <f aca="true" t="shared" si="1" ref="E11:N11">E12+E13</f>
        <v>4145290</v>
      </c>
      <c r="F11" s="101">
        <f t="shared" si="1"/>
        <v>5173769</v>
      </c>
      <c r="G11" s="101">
        <f t="shared" si="1"/>
        <v>5097477</v>
      </c>
      <c r="H11" s="101">
        <f t="shared" si="1"/>
        <v>5045779</v>
      </c>
      <c r="I11" s="101">
        <f t="shared" si="1"/>
        <v>5303663</v>
      </c>
      <c r="J11" s="101">
        <f t="shared" si="1"/>
        <v>5450435</v>
      </c>
      <c r="K11" s="101">
        <f t="shared" si="1"/>
        <v>5486095</v>
      </c>
      <c r="L11" s="101">
        <f t="shared" si="1"/>
        <v>5410643</v>
      </c>
      <c r="M11" s="101">
        <f t="shared" si="1"/>
        <v>5224079</v>
      </c>
      <c r="N11" s="101">
        <f t="shared" si="1"/>
        <v>4989155</v>
      </c>
    </row>
    <row r="12" spans="1:14" s="102" customFormat="1" ht="15" customHeight="1">
      <c r="A12" s="103" t="s">
        <v>174</v>
      </c>
      <c r="B12" s="104" t="s">
        <v>175</v>
      </c>
      <c r="C12" s="105">
        <v>0</v>
      </c>
      <c r="D12" s="105">
        <v>0</v>
      </c>
      <c r="E12" s="105"/>
      <c r="F12" s="105">
        <v>161450</v>
      </c>
      <c r="G12" s="105">
        <v>48435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/>
      <c r="N12" s="105">
        <v>0</v>
      </c>
    </row>
    <row r="13" spans="1:14" s="102" customFormat="1" ht="15" customHeight="1">
      <c r="A13" s="103" t="s">
        <v>176</v>
      </c>
      <c r="B13" s="104" t="s">
        <v>177</v>
      </c>
      <c r="C13" s="105">
        <v>3212894</v>
      </c>
      <c r="D13" s="105">
        <v>3212894</v>
      </c>
      <c r="E13" s="105">
        <v>4145290</v>
      </c>
      <c r="F13" s="105">
        <v>5012319</v>
      </c>
      <c r="G13" s="105">
        <v>5049042</v>
      </c>
      <c r="H13" s="105">
        <v>5045779</v>
      </c>
      <c r="I13" s="105">
        <v>5303663</v>
      </c>
      <c r="J13" s="105">
        <v>5450435</v>
      </c>
      <c r="K13" s="105">
        <v>5486095</v>
      </c>
      <c r="L13" s="105">
        <v>5410643</v>
      </c>
      <c r="M13" s="105">
        <v>5224079</v>
      </c>
      <c r="N13" s="105">
        <v>4989155</v>
      </c>
    </row>
    <row r="14" spans="1:14" s="102" customFormat="1" ht="15" customHeight="1">
      <c r="A14" s="103" t="s">
        <v>178</v>
      </c>
      <c r="B14" s="104" t="s">
        <v>179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/>
      <c r="N14" s="105">
        <v>0</v>
      </c>
    </row>
    <row r="15" spans="1:14" s="102" customFormat="1" ht="24.75" customHeight="1">
      <c r="A15" s="99" t="s">
        <v>117</v>
      </c>
      <c r="B15" s="100" t="s">
        <v>180</v>
      </c>
      <c r="C15" s="101">
        <f>C16+C17</f>
        <v>1690196</v>
      </c>
      <c r="D15" s="101">
        <v>1748189</v>
      </c>
      <c r="E15" s="101">
        <f>E17+E16</f>
        <v>1789745</v>
      </c>
      <c r="F15" s="101">
        <v>1000000</v>
      </c>
      <c r="G15" s="101">
        <f>G16+G17+G18+G19</f>
        <v>1000000</v>
      </c>
      <c r="H15" s="101">
        <v>1000000</v>
      </c>
      <c r="I15" s="101">
        <v>1000000</v>
      </c>
      <c r="J15" s="101">
        <v>1000000</v>
      </c>
      <c r="K15" s="101">
        <v>1000000</v>
      </c>
      <c r="L15" s="101">
        <v>1000000</v>
      </c>
      <c r="M15" s="101">
        <v>1000000</v>
      </c>
      <c r="N15" s="101">
        <v>1000000</v>
      </c>
    </row>
    <row r="16" spans="1:14" s="102" customFormat="1" ht="15" customHeight="1">
      <c r="A16" s="103" t="s">
        <v>181</v>
      </c>
      <c r="B16" s="104" t="s">
        <v>182</v>
      </c>
      <c r="C16" s="105"/>
      <c r="D16" s="105">
        <v>54000</v>
      </c>
      <c r="E16" s="105">
        <v>161450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/>
      <c r="N16" s="105">
        <v>0</v>
      </c>
    </row>
    <row r="17" spans="1:14" s="102" customFormat="1" ht="15" customHeight="1">
      <c r="A17" s="103" t="s">
        <v>183</v>
      </c>
      <c r="B17" s="104" t="s">
        <v>184</v>
      </c>
      <c r="C17" s="105">
        <v>1690196</v>
      </c>
      <c r="D17" s="105">
        <v>1694189</v>
      </c>
      <c r="E17" s="105">
        <v>1628295</v>
      </c>
      <c r="F17" s="105">
        <v>1000000</v>
      </c>
      <c r="G17" s="105">
        <v>1000000</v>
      </c>
      <c r="H17" s="105">
        <v>1000000</v>
      </c>
      <c r="I17" s="105">
        <v>1000000</v>
      </c>
      <c r="J17" s="105">
        <v>1000000</v>
      </c>
      <c r="K17" s="105">
        <v>1000000</v>
      </c>
      <c r="L17" s="105">
        <v>1000000</v>
      </c>
      <c r="M17" s="105">
        <v>1000000</v>
      </c>
      <c r="N17" s="105">
        <v>1000000</v>
      </c>
    </row>
    <row r="18" spans="1:14" s="102" customFormat="1" ht="15" customHeight="1">
      <c r="A18" s="103"/>
      <c r="B18" s="106" t="s">
        <v>185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/>
      <c r="N18" s="105">
        <v>0</v>
      </c>
    </row>
    <row r="19" spans="1:14" s="102" customFormat="1" ht="15" customHeight="1">
      <c r="A19" s="103" t="s">
        <v>186</v>
      </c>
      <c r="B19" s="104" t="s">
        <v>103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/>
      <c r="N19" s="105">
        <v>0</v>
      </c>
    </row>
    <row r="20" spans="1:14" s="102" customFormat="1" ht="24.75" customHeight="1">
      <c r="A20" s="99" t="s">
        <v>118</v>
      </c>
      <c r="B20" s="100" t="s">
        <v>187</v>
      </c>
      <c r="C20" s="107">
        <v>0</v>
      </c>
      <c r="D20" s="107">
        <v>0</v>
      </c>
      <c r="E20" s="107">
        <f>E22</f>
        <v>195000</v>
      </c>
      <c r="F20" s="107">
        <f>F21</f>
        <v>195000</v>
      </c>
      <c r="G20" s="107">
        <f aca="true" t="shared" si="2" ref="G20:L20">G22+G21</f>
        <v>0</v>
      </c>
      <c r="H20" s="107">
        <f t="shared" si="2"/>
        <v>0</v>
      </c>
      <c r="I20" s="107">
        <f t="shared" si="2"/>
        <v>0</v>
      </c>
      <c r="J20" s="107">
        <f t="shared" si="2"/>
        <v>0</v>
      </c>
      <c r="K20" s="107">
        <f t="shared" si="2"/>
        <v>0</v>
      </c>
      <c r="L20" s="107">
        <f t="shared" si="2"/>
        <v>0</v>
      </c>
      <c r="M20" s="107"/>
      <c r="N20" s="107">
        <f>N22+N21</f>
        <v>0</v>
      </c>
    </row>
    <row r="21" spans="1:14" s="102" customFormat="1" ht="15" customHeight="1">
      <c r="A21" s="103" t="s">
        <v>188</v>
      </c>
      <c r="B21" s="108" t="s">
        <v>189</v>
      </c>
      <c r="C21" s="109">
        <v>0</v>
      </c>
      <c r="D21" s="109">
        <v>0</v>
      </c>
      <c r="E21" s="109">
        <v>0</v>
      </c>
      <c r="F21" s="109">
        <v>195000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/>
      <c r="N21" s="109">
        <v>0</v>
      </c>
    </row>
    <row r="22" spans="1:14" s="102" customFormat="1" ht="15" customHeight="1">
      <c r="A22" s="103" t="s">
        <v>190</v>
      </c>
      <c r="B22" s="108" t="s">
        <v>191</v>
      </c>
      <c r="C22" s="109">
        <v>0</v>
      </c>
      <c r="D22" s="109">
        <v>0</v>
      </c>
      <c r="E22" s="109">
        <v>195000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/>
      <c r="N22" s="109">
        <v>0</v>
      </c>
    </row>
    <row r="23" spans="1:14" s="93" customFormat="1" ht="22.5" customHeight="1">
      <c r="A23" s="96">
        <v>2</v>
      </c>
      <c r="B23" s="97" t="s">
        <v>192</v>
      </c>
      <c r="C23" s="98">
        <f>C24+C29</f>
        <v>972701</v>
      </c>
      <c r="D23" s="98">
        <f>D24+D29</f>
        <v>972701</v>
      </c>
      <c r="E23" s="98">
        <f>E24+E29</f>
        <v>1217505</v>
      </c>
      <c r="F23" s="98">
        <f aca="true" t="shared" si="3" ref="F23:N23">F24+F29+F28</f>
        <v>1601014</v>
      </c>
      <c r="G23" s="98">
        <f t="shared" si="3"/>
        <v>1369296</v>
      </c>
      <c r="H23" s="98">
        <f t="shared" si="3"/>
        <v>1065232</v>
      </c>
      <c r="I23" s="98">
        <f t="shared" si="3"/>
        <v>1197343</v>
      </c>
      <c r="J23" s="98">
        <f t="shared" si="3"/>
        <v>1306269</v>
      </c>
      <c r="K23" s="98">
        <f t="shared" si="3"/>
        <v>1417046</v>
      </c>
      <c r="L23" s="98">
        <f t="shared" si="3"/>
        <v>1521056</v>
      </c>
      <c r="M23" s="98">
        <f t="shared" si="3"/>
        <v>1555688</v>
      </c>
      <c r="N23" s="98">
        <f t="shared" si="3"/>
        <v>1260800</v>
      </c>
    </row>
    <row r="24" spans="1:14" s="93" customFormat="1" ht="24.75" customHeight="1">
      <c r="A24" s="96" t="s">
        <v>193</v>
      </c>
      <c r="B24" s="97" t="s">
        <v>194</v>
      </c>
      <c r="C24" s="98">
        <v>757800</v>
      </c>
      <c r="D24" s="98">
        <v>757800</v>
      </c>
      <c r="E24" s="98">
        <f aca="true" t="shared" si="4" ref="E24:N24">E25+E26+E27</f>
        <v>832572</v>
      </c>
      <c r="F24" s="98">
        <f t="shared" si="4"/>
        <v>1076292</v>
      </c>
      <c r="G24" s="98">
        <f t="shared" si="4"/>
        <v>1051698</v>
      </c>
      <c r="H24" s="98">
        <f t="shared" si="4"/>
        <v>742116</v>
      </c>
      <c r="I24" s="98">
        <f t="shared" si="4"/>
        <v>853228</v>
      </c>
      <c r="J24" s="98">
        <f t="shared" si="4"/>
        <v>964340</v>
      </c>
      <c r="K24" s="98">
        <f t="shared" si="4"/>
        <v>1075452</v>
      </c>
      <c r="L24" s="98">
        <f t="shared" si="4"/>
        <v>1186564</v>
      </c>
      <c r="M24" s="98">
        <f t="shared" si="4"/>
        <v>1234924</v>
      </c>
      <c r="N24" s="98">
        <f t="shared" si="4"/>
        <v>945319</v>
      </c>
    </row>
    <row r="25" spans="1:14" s="102" customFormat="1" ht="15" customHeight="1">
      <c r="A25" s="103" t="s">
        <v>195</v>
      </c>
      <c r="B25" s="104" t="s">
        <v>196</v>
      </c>
      <c r="C25" s="105">
        <v>757800</v>
      </c>
      <c r="D25" s="105">
        <v>757800</v>
      </c>
      <c r="E25" s="105">
        <v>832572</v>
      </c>
      <c r="F25" s="105">
        <v>1076292</v>
      </c>
      <c r="G25" s="105">
        <v>1051698</v>
      </c>
      <c r="H25" s="105">
        <v>742116</v>
      </c>
      <c r="I25" s="105">
        <v>853228</v>
      </c>
      <c r="J25" s="105">
        <v>964340</v>
      </c>
      <c r="K25" s="105">
        <v>1075452</v>
      </c>
      <c r="L25" s="105">
        <v>1186564</v>
      </c>
      <c r="M25" s="105">
        <v>1234924</v>
      </c>
      <c r="N25" s="105">
        <v>945319</v>
      </c>
    </row>
    <row r="26" spans="1:14" s="102" customFormat="1" ht="15" customHeight="1">
      <c r="A26" s="103" t="s">
        <v>197</v>
      </c>
      <c r="B26" s="104" t="s">
        <v>198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/>
      <c r="N26" s="105">
        <v>0</v>
      </c>
    </row>
    <row r="27" spans="1:14" s="102" customFormat="1" ht="15" customHeight="1">
      <c r="A27" s="103" t="s">
        <v>199</v>
      </c>
      <c r="B27" s="104" t="s">
        <v>200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/>
      <c r="N27" s="105">
        <v>0</v>
      </c>
    </row>
    <row r="28" spans="1:14" s="102" customFormat="1" ht="24.75" customHeight="1">
      <c r="A28" s="99" t="s">
        <v>201</v>
      </c>
      <c r="B28" s="100" t="s">
        <v>202</v>
      </c>
      <c r="C28" s="105">
        <v>0</v>
      </c>
      <c r="D28" s="105">
        <v>0</v>
      </c>
      <c r="E28" s="105">
        <v>0</v>
      </c>
      <c r="F28" s="101">
        <v>195000</v>
      </c>
      <c r="G28" s="101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/>
      <c r="N28" s="105">
        <v>0</v>
      </c>
    </row>
    <row r="29" spans="1:14" s="110" customFormat="1" ht="19.5" customHeight="1">
      <c r="A29" s="99" t="s">
        <v>203</v>
      </c>
      <c r="B29" s="100" t="s">
        <v>204</v>
      </c>
      <c r="C29" s="101">
        <v>214901</v>
      </c>
      <c r="D29" s="101">
        <v>214901</v>
      </c>
      <c r="E29" s="101">
        <v>384933</v>
      </c>
      <c r="F29" s="101">
        <v>329722</v>
      </c>
      <c r="G29" s="101">
        <v>317598</v>
      </c>
      <c r="H29" s="101">
        <v>323116</v>
      </c>
      <c r="I29" s="101">
        <v>344115</v>
      </c>
      <c r="J29" s="101">
        <v>341929</v>
      </c>
      <c r="K29" s="101">
        <v>341594</v>
      </c>
      <c r="L29" s="101">
        <v>334492</v>
      </c>
      <c r="M29" s="101">
        <v>320764</v>
      </c>
      <c r="N29" s="101">
        <v>315481</v>
      </c>
    </row>
    <row r="30" spans="1:14" s="93" customFormat="1" ht="22.5" customHeight="1">
      <c r="A30" s="96" t="s">
        <v>61</v>
      </c>
      <c r="B30" s="97" t="s">
        <v>205</v>
      </c>
      <c r="C30" s="98">
        <v>10124316</v>
      </c>
      <c r="D30" s="98">
        <v>10124316</v>
      </c>
      <c r="E30" s="98">
        <v>10801013</v>
      </c>
      <c r="F30" s="98">
        <v>11017000</v>
      </c>
      <c r="G30" s="98">
        <v>11237000</v>
      </c>
      <c r="H30" s="98">
        <v>11250000</v>
      </c>
      <c r="I30" s="98">
        <v>11050000</v>
      </c>
      <c r="J30" s="98">
        <v>11050000</v>
      </c>
      <c r="K30" s="98">
        <v>11100000</v>
      </c>
      <c r="L30" s="98">
        <v>11150000</v>
      </c>
      <c r="M30" s="98">
        <v>11200000</v>
      </c>
      <c r="N30" s="98">
        <v>11200000</v>
      </c>
    </row>
    <row r="31" spans="1:14" s="111" customFormat="1" ht="22.5" customHeight="1">
      <c r="A31" s="96" t="s">
        <v>65</v>
      </c>
      <c r="B31" s="97" t="s">
        <v>206</v>
      </c>
      <c r="C31" s="98">
        <v>11512119</v>
      </c>
      <c r="D31" s="98">
        <v>11512119</v>
      </c>
      <c r="E31" s="98">
        <v>13102892</v>
      </c>
      <c r="F31" s="98">
        <v>12187405</v>
      </c>
      <c r="G31" s="98">
        <v>11163628</v>
      </c>
      <c r="H31" s="98">
        <v>11396822</v>
      </c>
      <c r="I31" s="98">
        <v>11421822</v>
      </c>
      <c r="J31" s="98">
        <v>11234322</v>
      </c>
      <c r="K31" s="98">
        <v>11159322</v>
      </c>
      <c r="L31" s="98">
        <v>11084322</v>
      </c>
      <c r="M31" s="98">
        <v>11069324</v>
      </c>
      <c r="N31" s="98">
        <v>11059324</v>
      </c>
    </row>
    <row r="32" spans="1:14" s="111" customFormat="1" ht="22.5" customHeight="1">
      <c r="A32" s="96" t="s">
        <v>69</v>
      </c>
      <c r="B32" s="97" t="s">
        <v>207</v>
      </c>
      <c r="C32" s="98">
        <v>-1387803</v>
      </c>
      <c r="D32" s="98">
        <f aca="true" t="shared" si="5" ref="D32:N32">D30-D31</f>
        <v>-1387803</v>
      </c>
      <c r="E32" s="98">
        <f t="shared" si="5"/>
        <v>-2301879</v>
      </c>
      <c r="F32" s="98">
        <f t="shared" si="5"/>
        <v>-1170405</v>
      </c>
      <c r="G32" s="98">
        <f t="shared" si="5"/>
        <v>73372</v>
      </c>
      <c r="H32" s="98">
        <f t="shared" si="5"/>
        <v>-146822</v>
      </c>
      <c r="I32" s="98">
        <f t="shared" si="5"/>
        <v>-371822</v>
      </c>
      <c r="J32" s="98">
        <f t="shared" si="5"/>
        <v>-184322</v>
      </c>
      <c r="K32" s="98">
        <f t="shared" si="5"/>
        <v>-59322</v>
      </c>
      <c r="L32" s="98">
        <f t="shared" si="5"/>
        <v>65678</v>
      </c>
      <c r="M32" s="98">
        <f t="shared" si="5"/>
        <v>130676</v>
      </c>
      <c r="N32" s="98">
        <f t="shared" si="5"/>
        <v>140676</v>
      </c>
    </row>
    <row r="33" spans="1:14" s="93" customFormat="1" ht="22.5" customHeight="1">
      <c r="A33" s="96" t="s">
        <v>73</v>
      </c>
      <c r="B33" s="97" t="s">
        <v>208</v>
      </c>
      <c r="C33" s="112">
        <f aca="true" t="shared" si="6" ref="C33:N33">SUM(C32/C30%)</f>
        <v>-13.707622322337627</v>
      </c>
      <c r="D33" s="112">
        <f t="shared" si="6"/>
        <v>-13.707622322337627</v>
      </c>
      <c r="E33" s="112">
        <f t="shared" si="6"/>
        <v>-21.31169548634003</v>
      </c>
      <c r="F33" s="112">
        <f t="shared" si="6"/>
        <v>-10.623627121720977</v>
      </c>
      <c r="G33" s="112">
        <f t="shared" si="6"/>
        <v>0.6529500756429653</v>
      </c>
      <c r="H33" s="112">
        <f t="shared" si="6"/>
        <v>-1.3050844444444445</v>
      </c>
      <c r="I33" s="112">
        <f t="shared" si="6"/>
        <v>-3.3649049773755655</v>
      </c>
      <c r="J33" s="112">
        <f t="shared" si="6"/>
        <v>-1.6680723981900452</v>
      </c>
      <c r="K33" s="112">
        <f t="shared" si="6"/>
        <v>-0.5344324324324324</v>
      </c>
      <c r="L33" s="112">
        <f t="shared" si="6"/>
        <v>0.5890403587443946</v>
      </c>
      <c r="M33" s="112">
        <f t="shared" si="6"/>
        <v>1.16675</v>
      </c>
      <c r="N33" s="112">
        <f t="shared" si="6"/>
        <v>1.2560357142857144</v>
      </c>
    </row>
    <row r="34" spans="1:14" s="93" customFormat="1" ht="27.75" customHeight="1">
      <c r="A34" s="202" t="s">
        <v>2</v>
      </c>
      <c r="B34" s="202" t="s">
        <v>170</v>
      </c>
      <c r="C34" s="203" t="s">
        <v>171</v>
      </c>
      <c r="D34" s="205" t="s">
        <v>172</v>
      </c>
      <c r="E34" s="205"/>
      <c r="F34" s="205"/>
      <c r="G34" s="205"/>
      <c r="H34" s="205"/>
      <c r="I34" s="205"/>
      <c r="J34" s="205"/>
      <c r="K34" s="205"/>
      <c r="L34" s="205"/>
      <c r="M34" s="205"/>
      <c r="N34" s="205"/>
    </row>
    <row r="35" spans="1:14" s="93" customFormat="1" ht="27.75" customHeight="1">
      <c r="A35" s="202"/>
      <c r="B35" s="202"/>
      <c r="C35" s="204"/>
      <c r="D35" s="92">
        <v>2007</v>
      </c>
      <c r="E35" s="92">
        <v>2008</v>
      </c>
      <c r="F35" s="92">
        <v>2009</v>
      </c>
      <c r="G35" s="92">
        <v>2010</v>
      </c>
      <c r="H35" s="92">
        <v>2011</v>
      </c>
      <c r="I35" s="92">
        <v>2012</v>
      </c>
      <c r="J35" s="92">
        <v>2013</v>
      </c>
      <c r="K35" s="92">
        <v>2014</v>
      </c>
      <c r="L35" s="92">
        <v>2015</v>
      </c>
      <c r="M35" s="92">
        <v>2016</v>
      </c>
      <c r="N35" s="92">
        <v>2017</v>
      </c>
    </row>
    <row r="36" spans="1:14" s="102" customFormat="1" ht="9.75" customHeight="1">
      <c r="A36" s="103">
        <v>1</v>
      </c>
      <c r="B36" s="103">
        <v>2</v>
      </c>
      <c r="C36" s="113">
        <v>3</v>
      </c>
      <c r="D36" s="113">
        <v>4</v>
      </c>
      <c r="E36" s="113">
        <v>5</v>
      </c>
      <c r="F36" s="113">
        <v>6</v>
      </c>
      <c r="G36" s="113">
        <v>7</v>
      </c>
      <c r="H36" s="113">
        <v>8</v>
      </c>
      <c r="I36" s="113">
        <v>9</v>
      </c>
      <c r="J36" s="113">
        <v>10</v>
      </c>
      <c r="K36" s="113">
        <v>11</v>
      </c>
      <c r="L36" s="113">
        <v>12</v>
      </c>
      <c r="M36" s="113">
        <v>13</v>
      </c>
      <c r="N36" s="113">
        <v>14</v>
      </c>
    </row>
    <row r="37" spans="1:14" s="102" customFormat="1" ht="24.75" customHeight="1">
      <c r="A37" s="99" t="s">
        <v>209</v>
      </c>
      <c r="B37" s="114" t="s">
        <v>214</v>
      </c>
      <c r="C37" s="115">
        <f aca="true" t="shared" si="7" ref="C37:N37">(C10-C24)/C30%</f>
        <v>40.9439017905012</v>
      </c>
      <c r="D37" s="115">
        <f t="shared" si="7"/>
        <v>41.51671085730631</v>
      </c>
      <c r="E37" s="115">
        <f t="shared" si="7"/>
        <v>49.045983001779554</v>
      </c>
      <c r="F37" s="115">
        <f t="shared" si="7"/>
        <v>48.03918489606971</v>
      </c>
      <c r="G37" s="115">
        <f t="shared" si="7"/>
        <v>44.90325709708997</v>
      </c>
      <c r="H37" s="115">
        <f t="shared" si="7"/>
        <v>47.14367111111111</v>
      </c>
      <c r="I37" s="115">
        <f t="shared" si="7"/>
        <v>49.3252036199095</v>
      </c>
      <c r="J37" s="115">
        <f t="shared" si="7"/>
        <v>49.6479185520362</v>
      </c>
      <c r="K37" s="115">
        <f t="shared" si="7"/>
        <v>48.74453153153153</v>
      </c>
      <c r="L37" s="115">
        <f t="shared" si="7"/>
        <v>46.8527264573991</v>
      </c>
      <c r="M37" s="115">
        <f t="shared" si="7"/>
        <v>44.54602678571428</v>
      </c>
      <c r="N37" s="115">
        <f t="shared" si="7"/>
        <v>45.03425</v>
      </c>
    </row>
    <row r="38" spans="1:14" s="102" customFormat="1" ht="24.75" customHeight="1">
      <c r="A38" s="99" t="s">
        <v>210</v>
      </c>
      <c r="B38" s="116" t="s">
        <v>215</v>
      </c>
      <c r="C38" s="115">
        <f>C37</f>
        <v>40.9439017905012</v>
      </c>
      <c r="D38" s="115">
        <f>D37</f>
        <v>41.51671085730631</v>
      </c>
      <c r="E38" s="115">
        <f aca="true" t="shared" si="8" ref="E38:N38">(E10-E20-E24)/E30%</f>
        <v>47.24059678476454</v>
      </c>
      <c r="F38" s="115">
        <f t="shared" si="8"/>
        <v>46.269193065262776</v>
      </c>
      <c r="G38" s="115">
        <f t="shared" si="8"/>
        <v>44.90325709708997</v>
      </c>
      <c r="H38" s="115">
        <f t="shared" si="8"/>
        <v>47.14367111111111</v>
      </c>
      <c r="I38" s="115">
        <f t="shared" si="8"/>
        <v>49.3252036199095</v>
      </c>
      <c r="J38" s="115">
        <f t="shared" si="8"/>
        <v>49.6479185520362</v>
      </c>
      <c r="K38" s="115">
        <f t="shared" si="8"/>
        <v>48.74453153153153</v>
      </c>
      <c r="L38" s="115">
        <f t="shared" si="8"/>
        <v>46.8527264573991</v>
      </c>
      <c r="M38" s="115">
        <f t="shared" si="8"/>
        <v>44.54602678571428</v>
      </c>
      <c r="N38" s="115">
        <f t="shared" si="8"/>
        <v>45.03425</v>
      </c>
    </row>
    <row r="39" spans="1:14" s="102" customFormat="1" ht="24.75" customHeight="1">
      <c r="A39" s="99" t="s">
        <v>211</v>
      </c>
      <c r="B39" s="116" t="s">
        <v>216</v>
      </c>
      <c r="C39" s="115">
        <f aca="true" t="shared" si="9" ref="C39:N39">C23/C30%</f>
        <v>9.607572501688015</v>
      </c>
      <c r="D39" s="115">
        <f t="shared" si="9"/>
        <v>9.607572501688015</v>
      </c>
      <c r="E39" s="115">
        <f t="shared" si="9"/>
        <v>11.272137159727517</v>
      </c>
      <c r="F39" s="115">
        <f t="shared" si="9"/>
        <v>14.532213851320686</v>
      </c>
      <c r="G39" s="115">
        <f t="shared" si="9"/>
        <v>12.185601139094064</v>
      </c>
      <c r="H39" s="115">
        <f t="shared" si="9"/>
        <v>9.468728888888888</v>
      </c>
      <c r="I39" s="115">
        <f t="shared" si="9"/>
        <v>10.835683257918552</v>
      </c>
      <c r="J39" s="115">
        <f t="shared" si="9"/>
        <v>11.82143891402715</v>
      </c>
      <c r="K39" s="115">
        <f t="shared" si="9"/>
        <v>12.76618018018018</v>
      </c>
      <c r="L39" s="115">
        <f t="shared" si="9"/>
        <v>13.641757847533633</v>
      </c>
      <c r="M39" s="115">
        <f t="shared" si="9"/>
        <v>13.890071428571428</v>
      </c>
      <c r="N39" s="115">
        <f t="shared" si="9"/>
        <v>11.257142857142858</v>
      </c>
    </row>
    <row r="40" spans="1:14" s="102" customFormat="1" ht="39.75" customHeight="1">
      <c r="A40" s="99" t="s">
        <v>212</v>
      </c>
      <c r="B40" s="116" t="s">
        <v>217</v>
      </c>
      <c r="C40" s="115">
        <f>C39</f>
        <v>9.607572501688015</v>
      </c>
      <c r="D40" s="115">
        <f>D39</f>
        <v>9.607572501688015</v>
      </c>
      <c r="E40" s="115">
        <f aca="true" t="shared" si="10" ref="E40:N40">(E24+E29)/E30%</f>
        <v>11.272137159727517</v>
      </c>
      <c r="F40" s="115">
        <f t="shared" si="10"/>
        <v>12.762222020513752</v>
      </c>
      <c r="G40" s="115">
        <f t="shared" si="10"/>
        <v>12.185601139094064</v>
      </c>
      <c r="H40" s="115">
        <f t="shared" si="10"/>
        <v>9.468728888888888</v>
      </c>
      <c r="I40" s="115">
        <f t="shared" si="10"/>
        <v>10.835683257918552</v>
      </c>
      <c r="J40" s="115">
        <f t="shared" si="10"/>
        <v>11.82143891402715</v>
      </c>
      <c r="K40" s="115">
        <f t="shared" si="10"/>
        <v>12.76618018018018</v>
      </c>
      <c r="L40" s="115">
        <f t="shared" si="10"/>
        <v>13.641757847533633</v>
      </c>
      <c r="M40" s="115">
        <f t="shared" si="10"/>
        <v>13.890071428571428</v>
      </c>
      <c r="N40" s="115">
        <f t="shared" si="10"/>
        <v>11.257142857142858</v>
      </c>
    </row>
    <row r="41" spans="11:13" ht="12.75">
      <c r="K41" s="117"/>
      <c r="L41" s="117"/>
      <c r="M41" s="118"/>
    </row>
    <row r="42" spans="11:13" ht="12.75">
      <c r="K42" s="200" t="s">
        <v>48</v>
      </c>
      <c r="L42" s="200"/>
      <c r="M42" s="200"/>
    </row>
    <row r="43" spans="11:14" ht="12.75">
      <c r="K43" s="119"/>
      <c r="L43" s="119"/>
      <c r="M43" s="119"/>
      <c r="N43" s="119"/>
    </row>
    <row r="44" spans="11:13" ht="12.75">
      <c r="K44" s="201" t="s">
        <v>50</v>
      </c>
      <c r="L44" s="201"/>
      <c r="M44" s="201"/>
    </row>
    <row r="45" spans="11:13" ht="12.75">
      <c r="K45" s="119"/>
      <c r="L45" s="119"/>
      <c r="M45" s="119"/>
    </row>
  </sheetData>
  <mergeCells count="11">
    <mergeCell ref="A5:N5"/>
    <mergeCell ref="A7:A8"/>
    <mergeCell ref="B7:B8"/>
    <mergeCell ref="C7:C8"/>
    <mergeCell ref="D7:N7"/>
    <mergeCell ref="K42:M42"/>
    <mergeCell ref="K44:M44"/>
    <mergeCell ref="A34:A35"/>
    <mergeCell ref="B34:B35"/>
    <mergeCell ref="C34:C35"/>
    <mergeCell ref="D34:N34"/>
  </mergeCells>
  <printOptions horizontalCentered="1"/>
  <pageMargins left="0.5905511811023623" right="0.5905511811023623" top="0.984251968503937" bottom="0.5511811023622047" header="0.5905511811023623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H2" sqref="H2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9.8515625" style="1" customWidth="1"/>
    <col min="4" max="4" width="5.7109375" style="1" customWidth="1"/>
    <col min="5" max="5" width="38.00390625" style="1" customWidth="1"/>
    <col min="6" max="6" width="16.00390625" style="1" customWidth="1"/>
    <col min="7" max="7" width="16.28125" style="1" customWidth="1"/>
    <col min="8" max="16384" width="9.140625" style="1" customWidth="1"/>
  </cols>
  <sheetData>
    <row r="1" spans="5:6" ht="12.75">
      <c r="E1" s="44" t="s">
        <v>243</v>
      </c>
      <c r="F1" s="44"/>
    </row>
    <row r="2" spans="5:6" ht="12.75">
      <c r="E2" s="44" t="s">
        <v>250</v>
      </c>
      <c r="F2" s="44"/>
    </row>
    <row r="3" ht="12.75">
      <c r="E3" s="1" t="s">
        <v>227</v>
      </c>
    </row>
    <row r="4" spans="5:6" ht="12.75">
      <c r="E4" s="44" t="s">
        <v>251</v>
      </c>
      <c r="F4" s="44"/>
    </row>
    <row r="5" ht="49.5" customHeight="1"/>
    <row r="6" spans="1:8" ht="21" customHeight="1">
      <c r="A6" s="211" t="s">
        <v>235</v>
      </c>
      <c r="B6" s="211"/>
      <c r="C6" s="211"/>
      <c r="D6" s="211"/>
      <c r="E6" s="211"/>
      <c r="F6" s="211"/>
      <c r="G6" s="211"/>
      <c r="H6" s="45"/>
    </row>
    <row r="7" spans="1:7" ht="19.5" customHeight="1">
      <c r="A7" s="207" t="s">
        <v>236</v>
      </c>
      <c r="B7" s="207"/>
      <c r="C7" s="207"/>
      <c r="D7" s="207"/>
      <c r="E7" s="207"/>
      <c r="F7" s="207"/>
      <c r="G7" s="207"/>
    </row>
    <row r="8" spans="1:8" ht="19.5" customHeight="1">
      <c r="A8" s="211" t="s">
        <v>228</v>
      </c>
      <c r="B8" s="211"/>
      <c r="C8" s="211"/>
      <c r="D8" s="211"/>
      <c r="E8" s="211"/>
      <c r="F8" s="211"/>
      <c r="G8" s="211"/>
      <c r="H8" s="45"/>
    </row>
    <row r="9" ht="39.75" customHeight="1">
      <c r="G9" s="126" t="s">
        <v>131</v>
      </c>
    </row>
    <row r="10" spans="1:7" ht="19.5" customHeight="1">
      <c r="A10" s="125" t="s">
        <v>2</v>
      </c>
      <c r="B10" s="125" t="s">
        <v>3</v>
      </c>
      <c r="C10" s="125" t="s">
        <v>229</v>
      </c>
      <c r="D10" s="125" t="s">
        <v>5</v>
      </c>
      <c r="E10" s="125" t="s">
        <v>132</v>
      </c>
      <c r="F10" s="125" t="s">
        <v>238</v>
      </c>
      <c r="G10" s="125" t="s">
        <v>239</v>
      </c>
    </row>
    <row r="11" spans="1:7" ht="7.5" customHeight="1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</row>
    <row r="12" spans="1:7" ht="16.5" customHeight="1">
      <c r="A12" s="127">
        <v>1</v>
      </c>
      <c r="B12" s="131">
        <v>750</v>
      </c>
      <c r="C12" s="132"/>
      <c r="D12" s="132"/>
      <c r="E12" s="132" t="s">
        <v>230</v>
      </c>
      <c r="F12" s="132">
        <v>87</v>
      </c>
      <c r="G12" s="133">
        <v>87</v>
      </c>
    </row>
    <row r="13" spans="1:7" ht="21.75" customHeight="1">
      <c r="A13" s="128"/>
      <c r="B13" s="128"/>
      <c r="C13" s="134">
        <v>75011</v>
      </c>
      <c r="D13" s="135"/>
      <c r="E13" s="135" t="s">
        <v>231</v>
      </c>
      <c r="F13" s="135">
        <v>87</v>
      </c>
      <c r="G13" s="136">
        <v>87</v>
      </c>
    </row>
    <row r="14" spans="1:7" ht="30" customHeight="1">
      <c r="A14" s="128"/>
      <c r="B14" s="128"/>
      <c r="C14" s="128"/>
      <c r="D14" s="138" t="s">
        <v>232</v>
      </c>
      <c r="E14" s="141" t="s">
        <v>240</v>
      </c>
      <c r="F14" s="139">
        <v>87</v>
      </c>
      <c r="G14" s="129"/>
    </row>
    <row r="15" spans="1:7" ht="30" customHeight="1" hidden="1">
      <c r="A15" s="128"/>
      <c r="B15" s="128"/>
      <c r="C15" s="128"/>
      <c r="D15" s="139"/>
      <c r="E15" s="139"/>
      <c r="F15" s="139"/>
      <c r="G15" s="129"/>
    </row>
    <row r="16" spans="1:7" ht="30" customHeight="1" hidden="1">
      <c r="A16" s="128"/>
      <c r="B16" s="128"/>
      <c r="C16" s="128"/>
      <c r="D16" s="139"/>
      <c r="E16" s="139"/>
      <c r="F16" s="139"/>
      <c r="G16" s="129"/>
    </row>
    <row r="17" spans="1:7" ht="30" customHeight="1" hidden="1">
      <c r="A17" s="128"/>
      <c r="B17" s="128"/>
      <c r="C17" s="128"/>
      <c r="D17" s="139"/>
      <c r="E17" s="139"/>
      <c r="F17" s="139"/>
      <c r="G17" s="129"/>
    </row>
    <row r="18" spans="1:7" ht="34.5" customHeight="1">
      <c r="A18" s="128"/>
      <c r="B18" s="128"/>
      <c r="C18" s="128"/>
      <c r="D18" s="140" t="s">
        <v>237</v>
      </c>
      <c r="E18" s="141" t="s">
        <v>241</v>
      </c>
      <c r="F18" s="139"/>
      <c r="G18" s="129">
        <v>87</v>
      </c>
    </row>
    <row r="19" spans="1:7" ht="30" customHeight="1">
      <c r="A19" s="208" t="s">
        <v>44</v>
      </c>
      <c r="B19" s="209"/>
      <c r="C19" s="209"/>
      <c r="D19" s="209"/>
      <c r="E19" s="210"/>
      <c r="F19" s="137">
        <v>87</v>
      </c>
      <c r="G19" s="133">
        <v>87</v>
      </c>
    </row>
    <row r="21" ht="12.75">
      <c r="A21" s="130"/>
    </row>
    <row r="22" spans="1:7" ht="12.75">
      <c r="A22" s="42"/>
      <c r="E22" s="43" t="s">
        <v>233</v>
      </c>
      <c r="F22" s="43"/>
      <c r="G22" s="43"/>
    </row>
    <row r="23" spans="5:7" ht="12.75">
      <c r="E23" s="43"/>
      <c r="F23" s="43"/>
      <c r="G23" s="43"/>
    </row>
    <row r="24" spans="1:7" ht="12.75">
      <c r="A24" s="42"/>
      <c r="E24" s="43" t="s">
        <v>234</v>
      </c>
      <c r="F24" s="43"/>
      <c r="G24" s="43"/>
    </row>
    <row r="25" spans="5:7" ht="12.75">
      <c r="E25" s="43"/>
      <c r="F25" s="43"/>
      <c r="G25" s="43"/>
    </row>
  </sheetData>
  <sheetProtection/>
  <mergeCells count="4">
    <mergeCell ref="A7:G7"/>
    <mergeCell ref="A19:E19"/>
    <mergeCell ref="A6:G6"/>
    <mergeCell ref="A8:G8"/>
  </mergeCells>
  <printOptions horizontalCentered="1"/>
  <pageMargins left="0.5511811023622047" right="0.5118110236220472" top="1.0236220472440944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Sadkowice</dc:creator>
  <cp:keywords/>
  <dc:description/>
  <cp:lastModifiedBy>Urząd Gminy Sadkowice</cp:lastModifiedBy>
  <cp:lastPrinted>2008-05-05T08:54:37Z</cp:lastPrinted>
  <dcterms:created xsi:type="dcterms:W3CDTF">2008-03-19T11:27:52Z</dcterms:created>
  <dcterms:modified xsi:type="dcterms:W3CDTF">2008-05-29T09:52:52Z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